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0" yWindow="0" windowWidth="19230" windowHeight="6300"/>
  </bookViews>
  <sheets>
    <sheet name="szerv, önk" sheetId="1" r:id="rId1"/>
  </sheets>
  <calcPr calcId="152511"/>
</workbook>
</file>

<file path=xl/calcChain.xml><?xml version="1.0" encoding="utf-8"?>
<calcChain xmlns="http://schemas.openxmlformats.org/spreadsheetml/2006/main">
  <c r="M104" i="1" l="1"/>
  <c r="O34" i="1" l="1"/>
  <c r="N34" i="1"/>
  <c r="M34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N73" i="1"/>
  <c r="M73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73" i="1" l="1"/>
  <c r="P34" i="1"/>
  <c r="J12" i="1" l="1"/>
  <c r="G82" i="1" s="1"/>
  <c r="I34" i="1"/>
  <c r="H34" i="1"/>
  <c r="G34" i="1"/>
  <c r="F34" i="1"/>
  <c r="E34" i="1"/>
  <c r="D34" i="1"/>
  <c r="C34" i="1"/>
  <c r="B34" i="1"/>
  <c r="K31" i="1"/>
  <c r="J31" i="1"/>
  <c r="G101" i="1" s="1"/>
  <c r="K30" i="1"/>
  <c r="J30" i="1"/>
  <c r="G100" i="1" s="1"/>
  <c r="K29" i="1"/>
  <c r="J29" i="1"/>
  <c r="K28" i="1"/>
  <c r="J28" i="1"/>
  <c r="G98" i="1" s="1"/>
  <c r="K27" i="1"/>
  <c r="J27" i="1"/>
  <c r="G97" i="1" s="1"/>
  <c r="K26" i="1"/>
  <c r="J26" i="1"/>
  <c r="G96" i="1" s="1"/>
  <c r="K25" i="1"/>
  <c r="J25" i="1"/>
  <c r="K24" i="1"/>
  <c r="J24" i="1"/>
  <c r="K23" i="1"/>
  <c r="J23" i="1"/>
  <c r="G93" i="1" s="1"/>
  <c r="K22" i="1"/>
  <c r="J22" i="1"/>
  <c r="K21" i="1"/>
  <c r="J21" i="1"/>
  <c r="G91" i="1" s="1"/>
  <c r="K20" i="1"/>
  <c r="J20" i="1"/>
  <c r="G90" i="1" s="1"/>
  <c r="K19" i="1"/>
  <c r="J19" i="1"/>
  <c r="G89" i="1" s="1"/>
  <c r="K18" i="1"/>
  <c r="J18" i="1"/>
  <c r="K17" i="1"/>
  <c r="J17" i="1"/>
  <c r="G87" i="1" s="1"/>
  <c r="K16" i="1"/>
  <c r="J16" i="1"/>
  <c r="G86" i="1" s="1"/>
  <c r="K15" i="1"/>
  <c r="J15" i="1"/>
  <c r="G85" i="1" s="1"/>
  <c r="K14" i="1"/>
  <c r="J14" i="1"/>
  <c r="K13" i="1"/>
  <c r="J13" i="1"/>
  <c r="K12" i="1"/>
  <c r="J62" i="1"/>
  <c r="K93" i="1" s="1"/>
  <c r="K73" i="1"/>
  <c r="J56" i="1"/>
  <c r="K87" i="1" s="1"/>
  <c r="C104" i="1"/>
  <c r="E104" i="1"/>
  <c r="E54" i="1"/>
  <c r="J64" i="1"/>
  <c r="B64" i="1" s="1"/>
  <c r="J71" i="1"/>
  <c r="K102" i="1" s="1"/>
  <c r="E71" i="1"/>
  <c r="H73" i="1"/>
  <c r="I73" i="1"/>
  <c r="J70" i="1"/>
  <c r="K101" i="1" s="1"/>
  <c r="J69" i="1"/>
  <c r="B69" i="1" s="1"/>
  <c r="J68" i="1"/>
  <c r="B68" i="1" s="1"/>
  <c r="J67" i="1"/>
  <c r="K98" i="1" s="1"/>
  <c r="J66" i="1"/>
  <c r="B66" i="1" s="1"/>
  <c r="J65" i="1"/>
  <c r="B65" i="1" s="1"/>
  <c r="J63" i="1"/>
  <c r="B63" i="1" s="1"/>
  <c r="J61" i="1"/>
  <c r="B61" i="1" s="1"/>
  <c r="J60" i="1"/>
  <c r="K91" i="1" s="1"/>
  <c r="J58" i="1"/>
  <c r="B58" i="1" s="1"/>
  <c r="J57" i="1"/>
  <c r="K88" i="1" s="1"/>
  <c r="J55" i="1"/>
  <c r="K86" i="1" s="1"/>
  <c r="J54" i="1"/>
  <c r="K85" i="1" s="1"/>
  <c r="J53" i="1"/>
  <c r="B53" i="1" s="1"/>
  <c r="J52" i="1"/>
  <c r="J51" i="1"/>
  <c r="K82" i="1" s="1"/>
  <c r="J59" i="1"/>
  <c r="K90" i="1" s="1"/>
  <c r="E69" i="1"/>
  <c r="E68" i="1"/>
  <c r="E67" i="1"/>
  <c r="E66" i="1"/>
  <c r="E65" i="1"/>
  <c r="E64" i="1"/>
  <c r="E63" i="1"/>
  <c r="E61" i="1"/>
  <c r="E60" i="1"/>
  <c r="E59" i="1"/>
  <c r="E58" i="1"/>
  <c r="E57" i="1"/>
  <c r="E56" i="1"/>
  <c r="E55" i="1"/>
  <c r="E53" i="1"/>
  <c r="E52" i="1"/>
  <c r="E51" i="1"/>
  <c r="E62" i="1"/>
  <c r="E70" i="1"/>
  <c r="D73" i="1"/>
  <c r="C73" i="1"/>
  <c r="B52" i="1" l="1"/>
  <c r="K83" i="1"/>
  <c r="K89" i="1"/>
  <c r="K100" i="1"/>
  <c r="K97" i="1"/>
  <c r="B54" i="1"/>
  <c r="B51" i="1"/>
  <c r="F51" i="1" s="1"/>
  <c r="B56" i="1"/>
  <c r="F56" i="1" s="1"/>
  <c r="K92" i="1"/>
  <c r="J34" i="1"/>
  <c r="B67" i="1"/>
  <c r="F67" i="1" s="1"/>
  <c r="F61" i="1"/>
  <c r="F64" i="1"/>
  <c r="I85" i="1"/>
  <c r="I93" i="1"/>
  <c r="I96" i="1"/>
  <c r="I84" i="1"/>
  <c r="G94" i="1"/>
  <c r="I99" i="1"/>
  <c r="K95" i="1"/>
  <c r="B59" i="1"/>
  <c r="F59" i="1" s="1"/>
  <c r="I83" i="1"/>
  <c r="I87" i="1"/>
  <c r="I91" i="1"/>
  <c r="I94" i="1"/>
  <c r="I98" i="1"/>
  <c r="I89" i="1"/>
  <c r="I100" i="1"/>
  <c r="F69" i="1"/>
  <c r="G83" i="1"/>
  <c r="I88" i="1"/>
  <c r="I92" i="1"/>
  <c r="I95" i="1"/>
  <c r="B55" i="1"/>
  <c r="F55" i="1" s="1"/>
  <c r="B60" i="1"/>
  <c r="F60" i="1" s="1"/>
  <c r="G84" i="1"/>
  <c r="I86" i="1"/>
  <c r="G88" i="1"/>
  <c r="I90" i="1"/>
  <c r="G92" i="1"/>
  <c r="G95" i="1"/>
  <c r="I97" i="1"/>
  <c r="G99" i="1"/>
  <c r="I101" i="1"/>
  <c r="K94" i="1"/>
  <c r="E73" i="1"/>
  <c r="F63" i="1"/>
  <c r="F68" i="1"/>
  <c r="K84" i="1"/>
  <c r="K99" i="1"/>
  <c r="B70" i="1"/>
  <c r="F70" i="1" s="1"/>
  <c r="F53" i="1"/>
  <c r="F58" i="1"/>
  <c r="F54" i="1"/>
  <c r="F66" i="1"/>
  <c r="F65" i="1"/>
  <c r="K34" i="1"/>
  <c r="F52" i="1"/>
  <c r="B62" i="1"/>
  <c r="F62" i="1" s="1"/>
  <c r="J73" i="1"/>
  <c r="I82" i="1"/>
  <c r="B57" i="1"/>
  <c r="F57" i="1" s="1"/>
  <c r="B71" i="1"/>
  <c r="F71" i="1" s="1"/>
  <c r="K96" i="1"/>
  <c r="G104" i="1" l="1"/>
  <c r="I104" i="1"/>
  <c r="B73" i="1"/>
  <c r="F73" i="1" s="1"/>
  <c r="K104" i="1"/>
</calcChain>
</file>

<file path=xl/sharedStrings.xml><?xml version="1.0" encoding="utf-8"?>
<sst xmlns="http://schemas.openxmlformats.org/spreadsheetml/2006/main" count="130" uniqueCount="67">
  <si>
    <t>SZERVEZETTSÉGI ADATOK</t>
  </si>
  <si>
    <t>Megyék</t>
  </si>
  <si>
    <t xml:space="preserve">és a </t>
  </si>
  <si>
    <t>főváros</t>
  </si>
  <si>
    <t>száma</t>
  </si>
  <si>
    <t>taglétszáma</t>
  </si>
  <si>
    <t>Baranya</t>
  </si>
  <si>
    <t>Bács-Kiskun</t>
  </si>
  <si>
    <t>Békés</t>
  </si>
  <si>
    <t>Borsod-A-Z.</t>
  </si>
  <si>
    <t>Csongrád</t>
  </si>
  <si>
    <t>Fejér</t>
  </si>
  <si>
    <t>Győr-M-S.</t>
  </si>
  <si>
    <t>Hajdú-Bihar</t>
  </si>
  <si>
    <t>Heves</t>
  </si>
  <si>
    <t>Komárom-E.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</si>
  <si>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</si>
  <si>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</si>
  <si>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</si>
  <si>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</si>
  <si>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</si>
  <si>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</si>
  <si>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</si>
  <si>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</si>
  <si>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</si>
  <si>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</si>
  <si>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 xml:space="preserve"> </t>
  </si>
  <si>
    <t>önkéntesek</t>
  </si>
  <si>
    <t>OI</t>
  </si>
  <si>
    <t xml:space="preserve">             lakóterületi</t>
  </si>
  <si>
    <t xml:space="preserve">           munkahelyi</t>
  </si>
  <si>
    <t>Jász-N-SZ.</t>
  </si>
  <si>
    <t>sek</t>
  </si>
  <si>
    <t>önkénte-</t>
  </si>
  <si>
    <t xml:space="preserve">ebből </t>
  </si>
  <si>
    <t>MVK</t>
  </si>
  <si>
    <t>IVK</t>
  </si>
  <si>
    <t>össz</t>
  </si>
  <si>
    <t>Az önkén-</t>
  </si>
  <si>
    <t>tesek számá-</t>
  </si>
  <si>
    <t>hoz</t>
  </si>
  <si>
    <t>viszonyítva</t>
  </si>
  <si>
    <t>%</t>
  </si>
  <si>
    <t>MIVK</t>
  </si>
  <si>
    <t>összesen</t>
  </si>
  <si>
    <t>megyei/fővárosi szervezet neve</t>
  </si>
  <si>
    <t>Alapszervezetek száma</t>
  </si>
  <si>
    <t>Önkéntesek száma</t>
  </si>
  <si>
    <t>Tagok száma</t>
  </si>
  <si>
    <t>ebből véradásban tevékenykedők</t>
  </si>
  <si>
    <t>Összesen</t>
  </si>
  <si>
    <t>Alapszervezetek</t>
  </si>
  <si>
    <t>n.é.</t>
  </si>
  <si>
    <t>korosztályi</t>
  </si>
  <si>
    <t>szakmai</t>
  </si>
  <si>
    <t>Lefedett települések/ kerületek száma</t>
  </si>
  <si>
    <t>MVK jelenléte a lefedett településeken/ kerületekben</t>
  </si>
  <si>
    <t>írásbeli szerződéssel  tevékenykedő</t>
  </si>
  <si>
    <t>ifjúsági</t>
  </si>
  <si>
    <t>felnőtt</t>
  </si>
  <si>
    <t>nyugdíjas</t>
  </si>
  <si>
    <t>Biztosítással rendelkező önkéntesek száma</t>
  </si>
  <si>
    <t>1-1 programra</t>
  </si>
  <si>
    <t>folyama-tosan</t>
  </si>
  <si>
    <t>Tagdíjat fizetők</t>
  </si>
  <si>
    <t>Pártoló tagok száma</t>
  </si>
  <si>
    <r>
      <t xml:space="preserve">Budapest </t>
    </r>
    <r>
      <rPr>
        <sz val="11"/>
        <rFont val="Calibri"/>
        <family val="2"/>
        <charset val="238"/>
        <scheme val="minor"/>
      </rPr>
      <t>(kerületek)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</si>
</sst>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8000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24">
    <xf numFmtId="0" fontId="0" fillId="0" borderId="0" xfId="0"/>
    <xf numFmtId="0" fontId="5" fillId="0" borderId="0" xfId="0" applyFont="1" applyAlignment="1">
      <alignment horizontal="left" indent="4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3" fontId="5" fillId="0" borderId="0" xfId="0" applyNumberFormat="1" applyFont="1" applyBorder="1"/>
    <xf numFmtId="3" fontId="5" fillId="0" borderId="0" xfId="0" applyNumberFormat="1" applyFont="1"/>
    <xf numFmtId="0" fontId="5" fillId="0" borderId="4" xfId="0" applyFont="1" applyBorder="1"/>
    <xf numFmtId="0" fontId="7" fillId="0" borderId="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5" xfId="0" applyFont="1" applyBorder="1"/>
    <xf numFmtId="0" fontId="5" fillId="0" borderId="17" xfId="0" applyFont="1" applyBorder="1"/>
    <xf numFmtId="0" fontId="5" fillId="0" borderId="7" xfId="0" applyFont="1" applyBorder="1"/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/>
    <xf numFmtId="0" fontId="5" fillId="0" borderId="6" xfId="0" applyFont="1" applyBorder="1"/>
    <xf numFmtId="0" fontId="7" fillId="0" borderId="0" xfId="0" applyFont="1" applyBorder="1"/>
    <xf numFmtId="0" fontId="7" fillId="0" borderId="4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9" xfId="0" applyFont="1" applyBorder="1"/>
    <xf numFmtId="0" fontId="5" fillId="0" borderId="8" xfId="0" applyFont="1" applyBorder="1"/>
    <xf numFmtId="0" fontId="7" fillId="0" borderId="1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0" borderId="11" xfId="0" applyFont="1" applyBorder="1"/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5" fillId="0" borderId="15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14" xfId="0" applyFont="1" applyBorder="1"/>
    <xf numFmtId="0" fontId="5" fillId="0" borderId="40" xfId="0" applyFont="1" applyBorder="1"/>
    <xf numFmtId="0" fontId="5" fillId="0" borderId="23" xfId="0" applyFont="1" applyBorder="1"/>
    <xf numFmtId="0" fontId="5" fillId="0" borderId="68" xfId="0" applyFont="1" applyBorder="1"/>
    <xf numFmtId="0" fontId="7" fillId="0" borderId="3" xfId="0" applyFont="1" applyBorder="1" applyAlignment="1">
      <alignment horizontal="center" vertical="center"/>
    </xf>
    <xf numFmtId="0" fontId="5" fillId="0" borderId="18" xfId="0" applyFont="1" applyBorder="1"/>
    <xf numFmtId="3" fontId="5" fillId="0" borderId="24" xfId="0" applyNumberFormat="1" applyFont="1" applyBorder="1" applyAlignment="1">
      <alignment horizontal="center"/>
    </xf>
    <xf numFmtId="3" fontId="5" fillId="0" borderId="25" xfId="0" applyNumberFormat="1" applyFont="1" applyBorder="1" applyAlignment="1">
      <alignment horizontal="center"/>
    </xf>
    <xf numFmtId="0" fontId="5" fillId="0" borderId="55" xfId="0" applyFont="1" applyFill="1" applyBorder="1" applyAlignment="1">
      <alignment horizontal="center"/>
    </xf>
    <xf numFmtId="0" fontId="5" fillId="0" borderId="56" xfId="0" applyFont="1" applyFill="1" applyBorder="1" applyAlignment="1">
      <alignment horizontal="center"/>
    </xf>
    <xf numFmtId="3" fontId="5" fillId="0" borderId="27" xfId="0" applyNumberFormat="1" applyFont="1" applyFill="1" applyBorder="1" applyAlignment="1">
      <alignment horizontal="center"/>
    </xf>
    <xf numFmtId="3" fontId="5" fillId="0" borderId="29" xfId="0" applyNumberFormat="1" applyFont="1" applyFill="1" applyBorder="1" applyAlignment="1">
      <alignment horizontal="center"/>
    </xf>
    <xf numFmtId="3" fontId="5" fillId="0" borderId="52" xfId="0" applyNumberFormat="1" applyFont="1" applyBorder="1" applyAlignment="1">
      <alignment horizontal="center"/>
    </xf>
    <xf numFmtId="3" fontId="5" fillId="0" borderId="64" xfId="0" applyNumberFormat="1" applyFont="1" applyBorder="1" applyAlignment="1">
      <alignment horizontal="center"/>
    </xf>
    <xf numFmtId="3" fontId="5" fillId="0" borderId="65" xfId="0" applyNumberFormat="1" applyFont="1" applyFill="1" applyBorder="1" applyAlignment="1">
      <alignment horizontal="center"/>
    </xf>
    <xf numFmtId="0" fontId="6" fillId="0" borderId="0" xfId="0" applyFont="1"/>
    <xf numFmtId="0" fontId="5" fillId="0" borderId="19" xfId="0" applyFont="1" applyBorder="1"/>
    <xf numFmtId="3" fontId="5" fillId="0" borderId="27" xfId="0" applyNumberFormat="1" applyFont="1" applyBorder="1" applyAlignment="1">
      <alignment horizontal="center"/>
    </xf>
    <xf numFmtId="3" fontId="5" fillId="0" borderId="28" xfId="0" applyNumberFormat="1" applyFont="1" applyBorder="1" applyAlignment="1">
      <alignment horizontal="center"/>
    </xf>
    <xf numFmtId="3" fontId="5" fillId="0" borderId="42" xfId="0" applyNumberFormat="1" applyFont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42" xfId="0" applyFont="1" applyBorder="1" applyAlignment="1">
      <alignment horizontal="center"/>
    </xf>
    <xf numFmtId="3" fontId="5" fillId="0" borderId="29" xfId="0" applyNumberFormat="1" applyFont="1" applyBorder="1" applyAlignment="1">
      <alignment horizontal="center"/>
    </xf>
    <xf numFmtId="3" fontId="5" fillId="0" borderId="66" xfId="0" applyNumberFormat="1" applyFont="1" applyFill="1" applyBorder="1" applyAlignment="1">
      <alignment horizontal="center"/>
    </xf>
    <xf numFmtId="0" fontId="8" fillId="0" borderId="0" xfId="0" applyFont="1"/>
    <xf numFmtId="0" fontId="5" fillId="0" borderId="28" xfId="0" applyFont="1" applyBorder="1" applyAlignment="1">
      <alignment horizontal="center"/>
    </xf>
    <xf numFmtId="3" fontId="5" fillId="0" borderId="0" xfId="0" applyNumberFormat="1" applyFont="1" applyFill="1" applyBorder="1"/>
    <xf numFmtId="3" fontId="5" fillId="0" borderId="28" xfId="0" applyNumberFormat="1" applyFont="1" applyFill="1" applyBorder="1" applyAlignment="1">
      <alignment horizontal="center"/>
    </xf>
    <xf numFmtId="3" fontId="5" fillId="0" borderId="47" xfId="0" applyNumberFormat="1" applyFont="1" applyBorder="1" applyAlignment="1">
      <alignment horizontal="center"/>
    </xf>
    <xf numFmtId="3" fontId="5" fillId="0" borderId="39" xfId="0" applyNumberFormat="1" applyFont="1" applyBorder="1" applyAlignment="1">
      <alignment horizontal="center"/>
    </xf>
    <xf numFmtId="3" fontId="5" fillId="0" borderId="39" xfId="0" applyNumberFormat="1" applyFont="1" applyFill="1" applyBorder="1" applyAlignment="1">
      <alignment horizontal="center"/>
    </xf>
    <xf numFmtId="3" fontId="5" fillId="0" borderId="41" xfId="0" applyNumberFormat="1" applyFont="1" applyBorder="1" applyAlignment="1">
      <alignment horizontal="center"/>
    </xf>
    <xf numFmtId="3" fontId="5" fillId="0" borderId="42" xfId="0" applyNumberFormat="1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28" xfId="0" applyFont="1" applyBorder="1"/>
    <xf numFmtId="0" fontId="5" fillId="0" borderId="42" xfId="0" applyFont="1" applyBorder="1"/>
    <xf numFmtId="3" fontId="5" fillId="0" borderId="66" xfId="0" applyNumberFormat="1" applyFont="1" applyBorder="1" applyAlignment="1">
      <alignment horizontal="center"/>
    </xf>
    <xf numFmtId="0" fontId="5" fillId="0" borderId="20" xfId="0" applyFont="1" applyBorder="1"/>
    <xf numFmtId="3" fontId="5" fillId="0" borderId="30" xfId="0" applyNumberFormat="1" applyFont="1" applyBorder="1" applyAlignment="1">
      <alignment horizontal="center"/>
    </xf>
    <xf numFmtId="3" fontId="5" fillId="0" borderId="31" xfId="0" applyNumberFormat="1" applyFont="1" applyBorder="1" applyAlignment="1">
      <alignment horizontal="center"/>
    </xf>
    <xf numFmtId="3" fontId="5" fillId="0" borderId="48" xfId="0" applyNumberFormat="1" applyFont="1" applyBorder="1" applyAlignment="1">
      <alignment horizontal="center"/>
    </xf>
    <xf numFmtId="0" fontId="5" fillId="0" borderId="49" xfId="0" applyFont="1" applyBorder="1"/>
    <xf numFmtId="3" fontId="5" fillId="0" borderId="32" xfId="0" applyNumberFormat="1" applyFont="1" applyBorder="1" applyAlignment="1">
      <alignment horizontal="center"/>
    </xf>
    <xf numFmtId="3" fontId="5" fillId="0" borderId="58" xfId="0" applyNumberFormat="1" applyFont="1" applyBorder="1" applyAlignment="1">
      <alignment horizontal="center"/>
    </xf>
    <xf numFmtId="3" fontId="5" fillId="0" borderId="50" xfId="0" applyNumberFormat="1" applyFont="1" applyBorder="1" applyAlignment="1">
      <alignment horizontal="center"/>
    </xf>
    <xf numFmtId="3" fontId="5" fillId="0" borderId="67" xfId="0" applyNumberFormat="1" applyFont="1" applyBorder="1" applyAlignment="1">
      <alignment horizontal="center"/>
    </xf>
    <xf numFmtId="0" fontId="7" fillId="0" borderId="21" xfId="0" applyFont="1" applyBorder="1"/>
    <xf numFmtId="3" fontId="7" fillId="0" borderId="35" xfId="0" applyNumberFormat="1" applyFont="1" applyBorder="1" applyAlignment="1">
      <alignment horizontal="center"/>
    </xf>
    <xf numFmtId="3" fontId="7" fillId="0" borderId="36" xfId="0" applyNumberFormat="1" applyFont="1" applyBorder="1" applyAlignment="1">
      <alignment horizontal="center"/>
    </xf>
    <xf numFmtId="3" fontId="7" fillId="0" borderId="37" xfId="0" applyNumberFormat="1" applyFont="1" applyBorder="1" applyAlignment="1">
      <alignment horizontal="center"/>
    </xf>
    <xf numFmtId="3" fontId="7" fillId="0" borderId="62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9" fontId="5" fillId="0" borderId="0" xfId="0" applyNumberFormat="1" applyFont="1" applyBorder="1"/>
    <xf numFmtId="0" fontId="9" fillId="0" borderId="0" xfId="0" applyFont="1" applyBorder="1" applyAlignment="1">
      <alignment horizontal="center"/>
    </xf>
    <xf numFmtId="9" fontId="5" fillId="0" borderId="0" xfId="2" applyFont="1" applyBorder="1"/>
    <xf numFmtId="0" fontId="7" fillId="0" borderId="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5" fillId="0" borderId="1" xfId="0" applyFont="1" applyBorder="1"/>
    <xf numFmtId="0" fontId="5" fillId="0" borderId="16" xfId="0" applyFont="1" applyBorder="1"/>
    <xf numFmtId="0" fontId="7" fillId="0" borderId="16" xfId="0" applyFont="1" applyBorder="1"/>
    <xf numFmtId="0" fontId="5" fillId="0" borderId="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3" fontId="7" fillId="0" borderId="0" xfId="0" applyNumberFormat="1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2" xfId="0" applyFont="1" applyBorder="1"/>
    <xf numFmtId="0" fontId="7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0" fontId="7" fillId="0" borderId="4" xfId="0" applyFont="1" applyBorder="1" applyAlignment="1"/>
    <xf numFmtId="0" fontId="5" fillId="0" borderId="22" xfId="0" applyFont="1" applyBorder="1"/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3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3" fontId="5" fillId="0" borderId="54" xfId="0" applyNumberFormat="1" applyFont="1" applyFill="1" applyBorder="1" applyAlignment="1">
      <alignment horizontal="center"/>
    </xf>
    <xf numFmtId="3" fontId="5" fillId="0" borderId="59" xfId="0" applyNumberFormat="1" applyFont="1" applyFill="1" applyBorder="1" applyAlignment="1">
      <alignment horizontal="center"/>
    </xf>
    <xf numFmtId="3" fontId="5" fillId="0" borderId="41" xfId="0" applyNumberFormat="1" applyFont="1" applyFill="1" applyBorder="1" applyAlignment="1">
      <alignment horizontal="center"/>
    </xf>
    <xf numFmtId="4" fontId="5" fillId="0" borderId="33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3" fontId="5" fillId="0" borderId="47" xfId="0" applyNumberFormat="1" applyFont="1" applyFill="1" applyBorder="1" applyAlignment="1">
      <alignment horizontal="center"/>
    </xf>
    <xf numFmtId="3" fontId="5" fillId="0" borderId="51" xfId="0" applyNumberFormat="1" applyFont="1" applyBorder="1" applyAlignment="1">
      <alignment horizontal="center"/>
    </xf>
    <xf numFmtId="3" fontId="5" fillId="0" borderId="26" xfId="0" applyNumberFormat="1" applyFont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3" fontId="5" fillId="0" borderId="25" xfId="0" applyNumberFormat="1" applyFont="1" applyFill="1" applyBorder="1" applyAlignment="1">
      <alignment horizontal="center"/>
    </xf>
    <xf numFmtId="0" fontId="11" fillId="0" borderId="0" xfId="0" applyFont="1" applyAlignment="1">
      <alignment vertical="center"/>
    </xf>
    <xf numFmtId="3" fontId="5" fillId="0" borderId="33" xfId="0" applyNumberFormat="1" applyFont="1" applyFill="1" applyBorder="1" applyAlignment="1">
      <alignment horizontal="center"/>
    </xf>
    <xf numFmtId="3" fontId="5" fillId="0" borderId="45" xfId="0" applyNumberFormat="1" applyFont="1" applyFill="1" applyBorder="1" applyAlignment="1">
      <alignment horizontal="center"/>
    </xf>
    <xf numFmtId="3" fontId="5" fillId="0" borderId="33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3" fontId="5" fillId="0" borderId="45" xfId="0" applyNumberFormat="1" applyFont="1" applyBorder="1" applyAlignment="1">
      <alignment horizontal="center"/>
    </xf>
    <xf numFmtId="4" fontId="5" fillId="0" borderId="33" xfId="0" applyNumberFormat="1" applyFont="1" applyBorder="1" applyAlignment="1">
      <alignment horizontal="center"/>
    </xf>
    <xf numFmtId="0" fontId="4" fillId="0" borderId="0" xfId="0" applyFont="1" applyAlignment="1">
      <alignment vertical="center"/>
    </xf>
    <xf numFmtId="3" fontId="5" fillId="0" borderId="0" xfId="0" applyNumberFormat="1" applyFont="1" applyBorder="1" applyAlignment="1">
      <alignment horizontal="left"/>
    </xf>
    <xf numFmtId="0" fontId="5" fillId="0" borderId="27" xfId="0" applyFont="1" applyFill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3" fontId="5" fillId="0" borderId="34" xfId="0" applyNumberFormat="1" applyFont="1" applyFill="1" applyBorder="1" applyAlignment="1">
      <alignment horizontal="center"/>
    </xf>
    <xf numFmtId="3" fontId="5" fillId="0" borderId="6" xfId="0" applyNumberFormat="1" applyFont="1" applyFill="1" applyBorder="1" applyAlignment="1">
      <alignment horizontal="center"/>
    </xf>
    <xf numFmtId="3" fontId="5" fillId="0" borderId="31" xfId="0" applyNumberFormat="1" applyFont="1" applyFill="1" applyBorder="1" applyAlignment="1">
      <alignment horizontal="center"/>
    </xf>
    <xf numFmtId="3" fontId="5" fillId="0" borderId="43" xfId="0" applyNumberFormat="1" applyFont="1" applyBorder="1" applyAlignment="1">
      <alignment horizontal="center"/>
    </xf>
    <xf numFmtId="3" fontId="5" fillId="0" borderId="34" xfId="0" applyNumberFormat="1" applyFont="1" applyBorder="1" applyAlignment="1">
      <alignment horizontal="center"/>
    </xf>
    <xf numFmtId="0" fontId="5" fillId="0" borderId="30" xfId="0" applyFont="1" applyBorder="1"/>
    <xf numFmtId="3" fontId="7" fillId="0" borderId="38" xfId="0" applyNumberFormat="1" applyFont="1" applyBorder="1" applyAlignment="1">
      <alignment horizontal="center"/>
    </xf>
    <xf numFmtId="3" fontId="7" fillId="0" borderId="46" xfId="0" applyNumberFormat="1" applyFont="1" applyBorder="1" applyAlignment="1">
      <alignment horizontal="center"/>
    </xf>
    <xf numFmtId="3" fontId="7" fillId="0" borderId="44" xfId="0" applyNumberFormat="1" applyFont="1" applyBorder="1" applyAlignment="1">
      <alignment horizontal="center"/>
    </xf>
    <xf numFmtId="4" fontId="7" fillId="0" borderId="38" xfId="0" applyNumberFormat="1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3" fontId="7" fillId="0" borderId="3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/>
    </xf>
    <xf numFmtId="0" fontId="7" fillId="0" borderId="57" xfId="0" applyFont="1" applyBorder="1" applyAlignment="1">
      <alignment horizontal="left"/>
    </xf>
    <xf numFmtId="0" fontId="5" fillId="0" borderId="56" xfId="0" applyFont="1" applyFill="1" applyBorder="1" applyAlignment="1">
      <alignment horizontal="center" wrapText="1"/>
    </xf>
    <xf numFmtId="0" fontId="5" fillId="0" borderId="55" xfId="0" applyFont="1" applyFill="1" applyBorder="1" applyAlignment="1">
      <alignment horizontal="center" wrapText="1"/>
    </xf>
    <xf numFmtId="0" fontId="5" fillId="0" borderId="60" xfId="0" applyFont="1" applyFill="1" applyBorder="1" applyAlignment="1">
      <alignment horizontal="center" wrapText="1"/>
    </xf>
    <xf numFmtId="3" fontId="5" fillId="0" borderId="25" xfId="0" applyNumberFormat="1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3" fontId="5" fillId="0" borderId="60" xfId="0" applyNumberFormat="1" applyFont="1" applyFill="1" applyBorder="1" applyAlignment="1">
      <alignment horizontal="center" wrapText="1"/>
    </xf>
    <xf numFmtId="3" fontId="5" fillId="0" borderId="51" xfId="0" applyNumberFormat="1" applyFont="1" applyFill="1" applyBorder="1" applyAlignment="1">
      <alignment horizontal="center"/>
    </xf>
    <xf numFmtId="0" fontId="7" fillId="0" borderId="19" xfId="0" applyFont="1" applyBorder="1" applyAlignment="1">
      <alignment horizontal="left"/>
    </xf>
    <xf numFmtId="0" fontId="7" fillId="0" borderId="66" xfId="0" applyFont="1" applyBorder="1" applyAlignment="1">
      <alignment horizontal="left"/>
    </xf>
    <xf numFmtId="0" fontId="5" fillId="0" borderId="45" xfId="0" applyFont="1" applyFill="1" applyBorder="1" applyAlignment="1">
      <alignment horizontal="center" wrapText="1"/>
    </xf>
    <xf numFmtId="0" fontId="5" fillId="0" borderId="28" xfId="0" applyFont="1" applyFill="1" applyBorder="1" applyAlignment="1">
      <alignment horizontal="center" wrapText="1"/>
    </xf>
    <xf numFmtId="3" fontId="5" fillId="0" borderId="28" xfId="0" applyNumberFormat="1" applyFont="1" applyFill="1" applyBorder="1" applyAlignment="1">
      <alignment horizontal="center" wrapText="1"/>
    </xf>
    <xf numFmtId="3" fontId="5" fillId="0" borderId="42" xfId="0" applyNumberFormat="1" applyFont="1" applyFill="1" applyBorder="1" applyAlignment="1">
      <alignment horizontal="center" wrapText="1"/>
    </xf>
    <xf numFmtId="3" fontId="12" fillId="0" borderId="0" xfId="0" applyNumberFormat="1" applyFont="1" applyBorder="1" applyAlignment="1">
      <alignment horizontal="center"/>
    </xf>
    <xf numFmtId="0" fontId="8" fillId="0" borderId="33" xfId="0" applyFont="1" applyBorder="1" applyAlignment="1">
      <alignment horizontal="center" vertical="center"/>
    </xf>
    <xf numFmtId="0" fontId="5" fillId="0" borderId="45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3" fontId="5" fillId="0" borderId="45" xfId="0" applyNumberFormat="1" applyFont="1" applyFill="1" applyBorder="1" applyAlignment="1">
      <alignment horizontal="center" wrapText="1"/>
    </xf>
    <xf numFmtId="0" fontId="5" fillId="0" borderId="70" xfId="0" applyFont="1" applyBorder="1" applyAlignment="1">
      <alignment horizontal="left"/>
    </xf>
    <xf numFmtId="0" fontId="5" fillId="0" borderId="67" xfId="0" applyFont="1" applyBorder="1" applyAlignment="1">
      <alignment horizontal="left"/>
    </xf>
    <xf numFmtId="0" fontId="5" fillId="0" borderId="69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3" fontId="5" fillId="0" borderId="48" xfId="0" applyNumberFormat="1" applyFont="1" applyBorder="1" applyAlignment="1">
      <alignment horizontal="center"/>
    </xf>
    <xf numFmtId="3" fontId="5" fillId="0" borderId="49" xfId="0" applyNumberFormat="1" applyFont="1" applyBorder="1" applyAlignment="1">
      <alignment horizontal="center"/>
    </xf>
    <xf numFmtId="0" fontId="7" fillId="0" borderId="21" xfId="0" applyFont="1" applyBorder="1" applyAlignment="1">
      <alignment horizontal="left"/>
    </xf>
    <xf numFmtId="0" fontId="7" fillId="0" borderId="61" xfId="0" applyFont="1" applyBorder="1" applyAlignment="1">
      <alignment horizontal="left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3" fontId="7" fillId="0" borderId="36" xfId="0" applyNumberFormat="1" applyFont="1" applyBorder="1" applyAlignment="1">
      <alignment horizontal="center"/>
    </xf>
    <xf numFmtId="3" fontId="7" fillId="0" borderId="44" xfId="0" applyNumberFormat="1" applyFont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</cellXfs>
  <cellStyles count="3">
    <cellStyle name="Normál" xfId="0" builtinId="0"/>
    <cellStyle name="Normál 2" xfId="1"/>
    <cellStyle name="Százalék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09"/>
  <sheetViews>
    <sheetView tabSelected="1" topLeftCell="A63" zoomScale="82" zoomScaleNormal="82" zoomScaleSheetLayoutView="100" workbookViewId="0">
      <selection activeCell="I76" sqref="I76"/>
    </sheetView>
  </sheetViews>
  <sheetFormatPr defaultRowHeight="14.5" x14ac:dyDescent="0.35"/>
  <cols>
    <col min="1" max="1" width="13.7265625" style="4" customWidth="1"/>
    <col min="2" max="2" width="9.7265625" style="4" customWidth="1"/>
    <col min="3" max="3" width="11.54296875" style="4" customWidth="1"/>
    <col min="4" max="4" width="9.26953125" style="4" customWidth="1"/>
    <col min="5" max="5" width="13.81640625" style="4" customWidth="1"/>
    <col min="6" max="6" width="12.1796875" style="4" customWidth="1"/>
    <col min="7" max="7" width="12.54296875" style="4" customWidth="1"/>
    <col min="8" max="8" width="9.81640625" style="4" customWidth="1"/>
    <col min="9" max="10" width="12.7265625" style="4" customWidth="1"/>
    <col min="11" max="11" width="14.26953125" style="4" customWidth="1"/>
    <col min="12" max="12" width="4.26953125" style="7" customWidth="1"/>
    <col min="13" max="13" width="11.1796875" style="7" customWidth="1"/>
    <col min="14" max="16" width="8.7265625" style="4"/>
    <col min="17" max="17" width="12.453125" style="4" customWidth="1"/>
    <col min="18" max="16384" width="8.7265625" style="4"/>
  </cols>
  <sheetData>
    <row r="3" spans="1:25" ht="12.65" customHeight="1" x14ac:dyDescent="0.35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5" x14ac:dyDescent="0.35">
      <c r="J4" s="5"/>
      <c r="K4" s="5"/>
      <c r="L4" s="6"/>
    </row>
    <row r="5" spans="1:25" ht="15" thickBot="1" x14ac:dyDescent="0.4">
      <c r="J5" s="5"/>
      <c r="K5" s="5"/>
      <c r="L5" s="6"/>
      <c r="M5" s="6"/>
      <c r="N5" s="5"/>
      <c r="O5" s="5"/>
    </row>
    <row r="6" spans="1:25" x14ac:dyDescent="0.35">
      <c r="A6" s="8"/>
      <c r="B6" s="9" t="s">
        <v>51</v>
      </c>
      <c r="C6" s="10"/>
      <c r="D6" s="10"/>
      <c r="E6" s="10"/>
      <c r="F6" s="10"/>
      <c r="G6" s="10"/>
      <c r="H6" s="10"/>
      <c r="I6" s="10"/>
      <c r="J6" s="11" t="s">
        <v>50</v>
      </c>
      <c r="K6" s="12"/>
      <c r="L6" s="6"/>
      <c r="M6" s="11" t="s">
        <v>64</v>
      </c>
      <c r="N6" s="13"/>
      <c r="O6" s="13"/>
      <c r="P6" s="12"/>
      <c r="R6" s="6"/>
    </row>
    <row r="7" spans="1:25" ht="12.65" customHeight="1" x14ac:dyDescent="0.35">
      <c r="A7" s="14" t="s">
        <v>1</v>
      </c>
      <c r="B7" s="15"/>
      <c r="C7" s="16"/>
      <c r="D7" s="16"/>
      <c r="E7" s="16"/>
      <c r="F7" s="16"/>
      <c r="G7" s="16"/>
      <c r="H7" s="16"/>
      <c r="I7" s="16"/>
      <c r="J7" s="17"/>
      <c r="K7" s="18"/>
      <c r="L7" s="6"/>
      <c r="M7" s="17"/>
      <c r="N7" s="19"/>
      <c r="O7" s="19"/>
      <c r="P7" s="18"/>
    </row>
    <row r="8" spans="1:25" ht="15" thickBot="1" x14ac:dyDescent="0.4">
      <c r="A8" s="14" t="s">
        <v>2</v>
      </c>
      <c r="B8" s="20" t="s">
        <v>29</v>
      </c>
      <c r="C8" s="21"/>
      <c r="D8" s="22" t="s">
        <v>30</v>
      </c>
      <c r="E8" s="21"/>
      <c r="F8" s="23" t="s">
        <v>53</v>
      </c>
      <c r="G8" s="24"/>
      <c r="H8" s="25" t="s">
        <v>54</v>
      </c>
      <c r="I8" s="25"/>
      <c r="J8" s="26"/>
      <c r="K8" s="27"/>
      <c r="L8" s="6"/>
      <c r="M8" s="28"/>
      <c r="N8" s="29"/>
      <c r="O8" s="29"/>
      <c r="P8" s="30"/>
    </row>
    <row r="9" spans="1:25" ht="12.65" customHeight="1" x14ac:dyDescent="0.35">
      <c r="A9" s="14" t="s">
        <v>3</v>
      </c>
      <c r="B9" s="14"/>
      <c r="C9" s="31"/>
      <c r="D9" s="5"/>
      <c r="E9" s="31"/>
      <c r="F9" s="5"/>
      <c r="G9" s="31"/>
      <c r="H9" s="5"/>
      <c r="I9" s="5"/>
      <c r="J9" s="26"/>
      <c r="K9" s="27"/>
      <c r="L9" s="6"/>
      <c r="M9" s="32"/>
      <c r="N9" s="33"/>
      <c r="O9" s="34"/>
      <c r="P9" s="35" t="s">
        <v>44</v>
      </c>
    </row>
    <row r="10" spans="1:25" ht="12.65" customHeight="1" x14ac:dyDescent="0.35">
      <c r="A10" s="14"/>
      <c r="B10" s="36" t="s">
        <v>4</v>
      </c>
      <c r="C10" s="37" t="s">
        <v>5</v>
      </c>
      <c r="D10" s="38" t="s">
        <v>4</v>
      </c>
      <c r="E10" s="37" t="s">
        <v>5</v>
      </c>
      <c r="F10" s="38" t="s">
        <v>4</v>
      </c>
      <c r="G10" s="37" t="s">
        <v>5</v>
      </c>
      <c r="H10" s="37" t="s">
        <v>4</v>
      </c>
      <c r="I10" s="39" t="s">
        <v>5</v>
      </c>
      <c r="J10" s="36" t="s">
        <v>4</v>
      </c>
      <c r="K10" s="40" t="s">
        <v>5</v>
      </c>
      <c r="L10" s="6"/>
      <c r="M10" s="36" t="s">
        <v>58</v>
      </c>
      <c r="N10" s="37" t="s">
        <v>59</v>
      </c>
      <c r="O10" s="41" t="s">
        <v>60</v>
      </c>
      <c r="P10" s="42"/>
    </row>
    <row r="11" spans="1:25" ht="13" customHeight="1" thickBot="1" x14ac:dyDescent="0.4">
      <c r="A11" s="43"/>
      <c r="B11" s="44"/>
      <c r="C11" s="45"/>
      <c r="D11" s="46"/>
      <c r="E11" s="45"/>
      <c r="F11" s="46"/>
      <c r="G11" s="45"/>
      <c r="H11" s="45"/>
      <c r="I11" s="47"/>
      <c r="J11" s="44"/>
      <c r="K11" s="48"/>
      <c r="L11" s="6"/>
      <c r="M11" s="44"/>
      <c r="N11" s="45"/>
      <c r="O11" s="49"/>
      <c r="P11" s="50"/>
    </row>
    <row r="12" spans="1:25" ht="15" customHeight="1" x14ac:dyDescent="0.35">
      <c r="A12" s="51" t="s">
        <v>6</v>
      </c>
      <c r="B12" s="52">
        <v>37</v>
      </c>
      <c r="C12" s="53">
        <v>1190</v>
      </c>
      <c r="D12" s="53">
        <v>5</v>
      </c>
      <c r="E12" s="53">
        <v>101</v>
      </c>
      <c r="F12" s="53">
        <v>21</v>
      </c>
      <c r="G12" s="53">
        <v>544</v>
      </c>
      <c r="H12" s="54">
        <v>0</v>
      </c>
      <c r="I12" s="55">
        <v>0</v>
      </c>
      <c r="J12" s="56">
        <f>B12+D12+F12+H12</f>
        <v>63</v>
      </c>
      <c r="K12" s="57">
        <f>C12+E12+G12+I12</f>
        <v>1835</v>
      </c>
      <c r="L12" s="6"/>
      <c r="M12" s="58">
        <v>140</v>
      </c>
      <c r="N12" s="53">
        <v>365</v>
      </c>
      <c r="O12" s="59">
        <v>162</v>
      </c>
      <c r="P12" s="60">
        <f>M12+N12+O12</f>
        <v>667</v>
      </c>
      <c r="R12" s="61"/>
      <c r="U12" s="1"/>
    </row>
    <row r="13" spans="1:25" ht="15" customHeight="1" x14ac:dyDescent="0.35">
      <c r="A13" s="62" t="s">
        <v>7</v>
      </c>
      <c r="B13" s="63">
        <v>24</v>
      </c>
      <c r="C13" s="64">
        <v>554</v>
      </c>
      <c r="D13" s="64">
        <v>10</v>
      </c>
      <c r="E13" s="64">
        <v>319</v>
      </c>
      <c r="F13" s="64">
        <v>16</v>
      </c>
      <c r="G13" s="65">
        <v>320</v>
      </c>
      <c r="H13" s="66">
        <v>4</v>
      </c>
      <c r="I13" s="67">
        <v>53</v>
      </c>
      <c r="J13" s="56">
        <f>B13+D13+F13+H13</f>
        <v>54</v>
      </c>
      <c r="K13" s="68">
        <f>C13+E13+G13+I13</f>
        <v>1246</v>
      </c>
      <c r="L13" s="6"/>
      <c r="M13" s="63">
        <v>311</v>
      </c>
      <c r="N13" s="64">
        <v>467</v>
      </c>
      <c r="O13" s="68">
        <v>468</v>
      </c>
      <c r="P13" s="69">
        <f t="shared" ref="P13:P23" si="0">M13+N13+O13</f>
        <v>1246</v>
      </c>
      <c r="R13" s="70"/>
      <c r="U13" s="1"/>
    </row>
    <row r="14" spans="1:25" ht="15" customHeight="1" x14ac:dyDescent="0.35">
      <c r="A14" s="62" t="s">
        <v>8</v>
      </c>
      <c r="B14" s="63">
        <v>80</v>
      </c>
      <c r="C14" s="64">
        <v>5336</v>
      </c>
      <c r="D14" s="64">
        <v>11</v>
      </c>
      <c r="E14" s="64">
        <v>435</v>
      </c>
      <c r="F14" s="64">
        <v>24</v>
      </c>
      <c r="G14" s="65">
        <v>3538</v>
      </c>
      <c r="H14" s="71">
        <v>1</v>
      </c>
      <c r="I14" s="67">
        <v>35</v>
      </c>
      <c r="J14" s="56">
        <f t="shared" ref="J14:J31" si="1">B14+D14+F14+H14</f>
        <v>116</v>
      </c>
      <c r="K14" s="68">
        <f t="shared" ref="K14:K31" si="2">C14+E14+G14+I14</f>
        <v>9344</v>
      </c>
      <c r="L14" s="6"/>
      <c r="M14" s="63">
        <v>888</v>
      </c>
      <c r="N14" s="64">
        <v>1675</v>
      </c>
      <c r="O14" s="68">
        <v>1643</v>
      </c>
      <c r="P14" s="69">
        <f t="shared" si="0"/>
        <v>4206</v>
      </c>
      <c r="R14" s="61"/>
      <c r="U14" s="1"/>
    </row>
    <row r="15" spans="1:25" ht="15" customHeight="1" x14ac:dyDescent="0.35">
      <c r="A15" s="62" t="s">
        <v>9</v>
      </c>
      <c r="B15" s="63">
        <v>56</v>
      </c>
      <c r="C15" s="64">
        <v>2853</v>
      </c>
      <c r="D15" s="64">
        <v>50</v>
      </c>
      <c r="E15" s="64">
        <v>1662</v>
      </c>
      <c r="F15" s="64">
        <v>35</v>
      </c>
      <c r="G15" s="65">
        <v>3985</v>
      </c>
      <c r="H15" s="71">
        <v>0</v>
      </c>
      <c r="I15" s="67">
        <v>0</v>
      </c>
      <c r="J15" s="56">
        <f t="shared" si="1"/>
        <v>141</v>
      </c>
      <c r="K15" s="68">
        <f t="shared" si="2"/>
        <v>8500</v>
      </c>
      <c r="L15" s="6"/>
      <c r="M15" s="63">
        <v>1362</v>
      </c>
      <c r="N15" s="64">
        <v>907</v>
      </c>
      <c r="O15" s="68">
        <v>484</v>
      </c>
      <c r="P15" s="69">
        <f t="shared" si="0"/>
        <v>2753</v>
      </c>
      <c r="R15" s="70"/>
      <c r="X15" s="1"/>
      <c r="Y15" s="1"/>
    </row>
    <row r="16" spans="1:25" ht="15" customHeight="1" x14ac:dyDescent="0.35">
      <c r="A16" s="62" t="s">
        <v>10</v>
      </c>
      <c r="B16" s="63">
        <v>21</v>
      </c>
      <c r="C16" s="64">
        <v>1430</v>
      </c>
      <c r="D16" s="64">
        <v>3</v>
      </c>
      <c r="E16" s="64">
        <v>51</v>
      </c>
      <c r="F16" s="64">
        <v>26</v>
      </c>
      <c r="G16" s="65">
        <v>7395</v>
      </c>
      <c r="H16" s="71">
        <v>7</v>
      </c>
      <c r="I16" s="67">
        <v>177</v>
      </c>
      <c r="J16" s="56">
        <f t="shared" si="1"/>
        <v>57</v>
      </c>
      <c r="K16" s="57">
        <f t="shared" si="2"/>
        <v>9053</v>
      </c>
      <c r="L16" s="72"/>
      <c r="M16" s="56">
        <v>2684</v>
      </c>
      <c r="N16" s="73">
        <v>331</v>
      </c>
      <c r="O16" s="57">
        <v>209</v>
      </c>
      <c r="P16" s="69">
        <f t="shared" si="0"/>
        <v>3224</v>
      </c>
      <c r="R16" s="61"/>
      <c r="W16" s="1"/>
    </row>
    <row r="17" spans="1:23" ht="15" customHeight="1" x14ac:dyDescent="0.35">
      <c r="A17" s="62" t="s">
        <v>11</v>
      </c>
      <c r="B17" s="74">
        <v>29</v>
      </c>
      <c r="C17" s="75">
        <v>1741</v>
      </c>
      <c r="D17" s="75">
        <v>3</v>
      </c>
      <c r="E17" s="76">
        <v>87</v>
      </c>
      <c r="F17" s="75">
        <v>14</v>
      </c>
      <c r="G17" s="77">
        <v>1207</v>
      </c>
      <c r="H17" s="71">
        <v>0</v>
      </c>
      <c r="I17" s="67">
        <v>0</v>
      </c>
      <c r="J17" s="56">
        <f t="shared" si="1"/>
        <v>46</v>
      </c>
      <c r="K17" s="57">
        <f t="shared" si="2"/>
        <v>3035</v>
      </c>
      <c r="L17" s="72"/>
      <c r="M17" s="56">
        <v>447</v>
      </c>
      <c r="N17" s="76">
        <v>582</v>
      </c>
      <c r="O17" s="57">
        <v>457</v>
      </c>
      <c r="P17" s="69">
        <f t="shared" si="0"/>
        <v>1486</v>
      </c>
      <c r="R17" s="70"/>
    </row>
    <row r="18" spans="1:23" ht="15" customHeight="1" x14ac:dyDescent="0.35">
      <c r="A18" s="62" t="s">
        <v>12</v>
      </c>
      <c r="B18" s="63">
        <v>89</v>
      </c>
      <c r="C18" s="64">
        <v>6537</v>
      </c>
      <c r="D18" s="64">
        <v>5</v>
      </c>
      <c r="E18" s="64">
        <v>532</v>
      </c>
      <c r="F18" s="64">
        <v>12</v>
      </c>
      <c r="G18" s="65">
        <v>1603</v>
      </c>
      <c r="H18" s="71">
        <v>1</v>
      </c>
      <c r="I18" s="67">
        <v>12</v>
      </c>
      <c r="J18" s="56">
        <f t="shared" si="1"/>
        <v>107</v>
      </c>
      <c r="K18" s="68">
        <f t="shared" si="2"/>
        <v>8684</v>
      </c>
      <c r="L18" s="6"/>
      <c r="M18" s="63">
        <v>779</v>
      </c>
      <c r="N18" s="64">
        <v>2147</v>
      </c>
      <c r="O18" s="68">
        <v>1191</v>
      </c>
      <c r="P18" s="69">
        <f t="shared" si="0"/>
        <v>4117</v>
      </c>
      <c r="R18" s="61"/>
    </row>
    <row r="19" spans="1:23" ht="15" customHeight="1" x14ac:dyDescent="0.35">
      <c r="A19" s="62" t="s">
        <v>13</v>
      </c>
      <c r="B19" s="63">
        <v>73</v>
      </c>
      <c r="C19" s="64">
        <v>5328</v>
      </c>
      <c r="D19" s="64">
        <v>65</v>
      </c>
      <c r="E19" s="64">
        <v>2514</v>
      </c>
      <c r="F19" s="64">
        <v>53</v>
      </c>
      <c r="G19" s="65">
        <v>6145</v>
      </c>
      <c r="H19" s="71">
        <v>0</v>
      </c>
      <c r="I19" s="67">
        <v>0</v>
      </c>
      <c r="J19" s="56">
        <f t="shared" si="1"/>
        <v>191</v>
      </c>
      <c r="K19" s="57">
        <f t="shared" si="2"/>
        <v>13987</v>
      </c>
      <c r="L19" s="6"/>
      <c r="M19" s="63">
        <v>2393</v>
      </c>
      <c r="N19" s="64">
        <v>2779</v>
      </c>
      <c r="O19" s="68">
        <v>1860</v>
      </c>
      <c r="P19" s="69">
        <f t="shared" si="0"/>
        <v>7032</v>
      </c>
      <c r="R19" s="70"/>
    </row>
    <row r="20" spans="1:23" ht="15" customHeight="1" x14ac:dyDescent="0.35">
      <c r="A20" s="62" t="s">
        <v>14</v>
      </c>
      <c r="B20" s="63">
        <v>37</v>
      </c>
      <c r="C20" s="64">
        <v>1804</v>
      </c>
      <c r="D20" s="64">
        <v>5</v>
      </c>
      <c r="E20" s="64">
        <v>184</v>
      </c>
      <c r="F20" s="64">
        <v>12</v>
      </c>
      <c r="G20" s="65">
        <v>1066</v>
      </c>
      <c r="H20" s="71">
        <v>2</v>
      </c>
      <c r="I20" s="67">
        <v>10</v>
      </c>
      <c r="J20" s="56">
        <f t="shared" si="1"/>
        <v>56</v>
      </c>
      <c r="K20" s="57">
        <f t="shared" si="2"/>
        <v>3064</v>
      </c>
      <c r="L20" s="6"/>
      <c r="M20" s="63">
        <v>190</v>
      </c>
      <c r="N20" s="64">
        <v>521</v>
      </c>
      <c r="O20" s="68">
        <v>1079</v>
      </c>
      <c r="P20" s="69">
        <f t="shared" si="0"/>
        <v>1790</v>
      </c>
      <c r="R20" s="61"/>
    </row>
    <row r="21" spans="1:23" ht="15" customHeight="1" x14ac:dyDescent="0.35">
      <c r="A21" s="62" t="s">
        <v>31</v>
      </c>
      <c r="B21" s="56">
        <v>40</v>
      </c>
      <c r="C21" s="73">
        <v>3090</v>
      </c>
      <c r="D21" s="73">
        <v>6</v>
      </c>
      <c r="E21" s="73">
        <v>579</v>
      </c>
      <c r="F21" s="73">
        <v>9</v>
      </c>
      <c r="G21" s="78">
        <v>402</v>
      </c>
      <c r="H21" s="66">
        <v>0</v>
      </c>
      <c r="I21" s="79">
        <v>0</v>
      </c>
      <c r="J21" s="56">
        <f t="shared" si="1"/>
        <v>55</v>
      </c>
      <c r="K21" s="57">
        <f t="shared" si="2"/>
        <v>4071</v>
      </c>
      <c r="L21" s="6"/>
      <c r="M21" s="56">
        <v>129</v>
      </c>
      <c r="N21" s="73">
        <v>892</v>
      </c>
      <c r="O21" s="68">
        <v>912</v>
      </c>
      <c r="P21" s="69">
        <f t="shared" si="0"/>
        <v>1933</v>
      </c>
      <c r="R21" s="70"/>
    </row>
    <row r="22" spans="1:23" ht="15" customHeight="1" x14ac:dyDescent="0.35">
      <c r="A22" s="62" t="s">
        <v>15</v>
      </c>
      <c r="B22" s="56">
        <v>95</v>
      </c>
      <c r="C22" s="73">
        <v>5775</v>
      </c>
      <c r="D22" s="73">
        <v>33</v>
      </c>
      <c r="E22" s="73">
        <v>1422</v>
      </c>
      <c r="F22" s="73">
        <v>8</v>
      </c>
      <c r="G22" s="78">
        <v>1011</v>
      </c>
      <c r="H22" s="66">
        <v>2</v>
      </c>
      <c r="I22" s="79">
        <v>42</v>
      </c>
      <c r="J22" s="56">
        <f t="shared" si="1"/>
        <v>138</v>
      </c>
      <c r="K22" s="68">
        <f t="shared" si="2"/>
        <v>8250</v>
      </c>
      <c r="L22" s="6"/>
      <c r="M22" s="56">
        <v>439</v>
      </c>
      <c r="N22" s="73">
        <v>1821</v>
      </c>
      <c r="O22" s="57">
        <v>2026</v>
      </c>
      <c r="P22" s="69">
        <f t="shared" si="0"/>
        <v>4286</v>
      </c>
      <c r="R22" s="61"/>
    </row>
    <row r="23" spans="1:23" ht="15" customHeight="1" x14ac:dyDescent="0.35">
      <c r="A23" s="62" t="s">
        <v>16</v>
      </c>
      <c r="B23" s="63">
        <v>15</v>
      </c>
      <c r="C23" s="64">
        <v>694</v>
      </c>
      <c r="D23" s="64">
        <v>8</v>
      </c>
      <c r="E23" s="64">
        <v>160</v>
      </c>
      <c r="F23" s="64">
        <v>6</v>
      </c>
      <c r="G23" s="65">
        <v>778</v>
      </c>
      <c r="H23" s="71">
        <v>5</v>
      </c>
      <c r="I23" s="67">
        <v>392</v>
      </c>
      <c r="J23" s="56">
        <f t="shared" si="1"/>
        <v>34</v>
      </c>
      <c r="K23" s="68">
        <f t="shared" si="2"/>
        <v>2024</v>
      </c>
      <c r="L23" s="6"/>
      <c r="M23" s="56">
        <v>241</v>
      </c>
      <c r="N23" s="73">
        <v>500</v>
      </c>
      <c r="O23" s="68">
        <v>218</v>
      </c>
      <c r="P23" s="69">
        <f t="shared" si="0"/>
        <v>959</v>
      </c>
      <c r="R23" s="70"/>
    </row>
    <row r="24" spans="1:23" ht="15" customHeight="1" x14ac:dyDescent="0.35">
      <c r="A24" s="62" t="s">
        <v>17</v>
      </c>
      <c r="B24" s="63">
        <v>56</v>
      </c>
      <c r="C24" s="64">
        <v>3266</v>
      </c>
      <c r="D24" s="64">
        <v>10</v>
      </c>
      <c r="E24" s="64">
        <v>317</v>
      </c>
      <c r="F24" s="64">
        <v>14</v>
      </c>
      <c r="G24" s="65">
        <v>1344</v>
      </c>
      <c r="H24" s="71">
        <v>0</v>
      </c>
      <c r="I24" s="67">
        <v>0</v>
      </c>
      <c r="J24" s="56">
        <f t="shared" si="1"/>
        <v>80</v>
      </c>
      <c r="K24" s="57">
        <f t="shared" si="2"/>
        <v>4927</v>
      </c>
      <c r="L24" s="6"/>
      <c r="M24" s="56">
        <v>142</v>
      </c>
      <c r="N24" s="73">
        <v>682</v>
      </c>
      <c r="O24" s="68">
        <v>551</v>
      </c>
      <c r="P24" s="69">
        <f>M24+N24+O24</f>
        <v>1375</v>
      </c>
    </row>
    <row r="25" spans="1:23" ht="15" customHeight="1" x14ac:dyDescent="0.35">
      <c r="A25" s="62" t="s">
        <v>18</v>
      </c>
      <c r="B25" s="56">
        <v>90</v>
      </c>
      <c r="C25" s="73">
        <v>4137</v>
      </c>
      <c r="D25" s="73">
        <v>33</v>
      </c>
      <c r="E25" s="73">
        <v>924</v>
      </c>
      <c r="F25" s="64">
        <v>21</v>
      </c>
      <c r="G25" s="65">
        <v>921</v>
      </c>
      <c r="H25" s="71">
        <v>1</v>
      </c>
      <c r="I25" s="67">
        <v>55</v>
      </c>
      <c r="J25" s="56">
        <f t="shared" si="1"/>
        <v>145</v>
      </c>
      <c r="K25" s="57">
        <f t="shared" si="2"/>
        <v>6037</v>
      </c>
      <c r="L25" s="6"/>
      <c r="M25" s="56">
        <v>346</v>
      </c>
      <c r="N25" s="73">
        <v>910</v>
      </c>
      <c r="O25" s="57">
        <v>1727</v>
      </c>
      <c r="P25" s="69">
        <f t="shared" ref="P25:P31" si="3">M25+N25+O25</f>
        <v>2983</v>
      </c>
      <c r="Q25" s="80"/>
    </row>
    <row r="26" spans="1:23" ht="15" customHeight="1" x14ac:dyDescent="0.35">
      <c r="A26" s="62" t="s">
        <v>19</v>
      </c>
      <c r="B26" s="63">
        <v>82</v>
      </c>
      <c r="C26" s="64">
        <v>3006</v>
      </c>
      <c r="D26" s="64">
        <v>59</v>
      </c>
      <c r="E26" s="64">
        <v>1778</v>
      </c>
      <c r="F26" s="64">
        <v>60</v>
      </c>
      <c r="G26" s="65">
        <v>7885</v>
      </c>
      <c r="H26" s="71">
        <v>0</v>
      </c>
      <c r="I26" s="79">
        <v>0</v>
      </c>
      <c r="J26" s="56">
        <f t="shared" si="1"/>
        <v>201</v>
      </c>
      <c r="K26" s="68">
        <f t="shared" si="2"/>
        <v>12669</v>
      </c>
      <c r="L26" s="6"/>
      <c r="M26" s="56">
        <v>3159</v>
      </c>
      <c r="N26" s="73">
        <v>2162</v>
      </c>
      <c r="O26" s="57">
        <v>495</v>
      </c>
      <c r="P26" s="69">
        <f t="shared" si="3"/>
        <v>5816</v>
      </c>
      <c r="Q26" s="81"/>
      <c r="R26" s="5"/>
      <c r="S26" s="5"/>
      <c r="T26" s="5"/>
      <c r="U26" s="5"/>
      <c r="V26" s="5"/>
      <c r="W26" s="5"/>
    </row>
    <row r="27" spans="1:23" ht="15" customHeight="1" x14ac:dyDescent="0.35">
      <c r="A27" s="62" t="s">
        <v>20</v>
      </c>
      <c r="B27" s="63">
        <v>35</v>
      </c>
      <c r="C27" s="64">
        <v>2566</v>
      </c>
      <c r="D27" s="64">
        <v>15</v>
      </c>
      <c r="E27" s="64">
        <v>311</v>
      </c>
      <c r="F27" s="64">
        <v>4</v>
      </c>
      <c r="G27" s="65">
        <v>322</v>
      </c>
      <c r="H27" s="71">
        <v>0</v>
      </c>
      <c r="I27" s="67">
        <v>0</v>
      </c>
      <c r="J27" s="56">
        <f t="shared" si="1"/>
        <v>54</v>
      </c>
      <c r="K27" s="57">
        <f t="shared" si="2"/>
        <v>3199</v>
      </c>
      <c r="L27" s="6"/>
      <c r="M27" s="56">
        <v>106</v>
      </c>
      <c r="N27" s="73">
        <v>700</v>
      </c>
      <c r="O27" s="57">
        <v>439</v>
      </c>
      <c r="P27" s="69">
        <f t="shared" si="3"/>
        <v>1245</v>
      </c>
      <c r="Q27" s="82"/>
      <c r="R27" s="83"/>
      <c r="S27" s="83"/>
      <c r="T27" s="83"/>
      <c r="U27" s="83"/>
      <c r="V27" s="83"/>
      <c r="W27" s="83"/>
    </row>
    <row r="28" spans="1:23" ht="15" customHeight="1" x14ac:dyDescent="0.35">
      <c r="A28" s="62" t="s">
        <v>21</v>
      </c>
      <c r="B28" s="63">
        <v>93</v>
      </c>
      <c r="C28" s="64">
        <v>4129</v>
      </c>
      <c r="D28" s="64">
        <v>21</v>
      </c>
      <c r="E28" s="64">
        <v>1139</v>
      </c>
      <c r="F28" s="64">
        <v>20</v>
      </c>
      <c r="G28" s="65">
        <v>1323</v>
      </c>
      <c r="H28" s="71">
        <v>0</v>
      </c>
      <c r="I28" s="67">
        <v>0</v>
      </c>
      <c r="J28" s="56">
        <f t="shared" si="1"/>
        <v>134</v>
      </c>
      <c r="K28" s="68">
        <f t="shared" si="2"/>
        <v>6591</v>
      </c>
      <c r="L28" s="6"/>
      <c r="M28" s="56">
        <v>470</v>
      </c>
      <c r="N28" s="73">
        <v>1850</v>
      </c>
      <c r="O28" s="57">
        <v>898</v>
      </c>
      <c r="P28" s="69">
        <f t="shared" si="3"/>
        <v>3218</v>
      </c>
      <c r="Q28" s="82"/>
      <c r="R28" s="84"/>
      <c r="S28" s="84"/>
      <c r="T28" s="84"/>
      <c r="U28" s="84"/>
      <c r="V28" s="84"/>
      <c r="W28" s="84"/>
    </row>
    <row r="29" spans="1:23" ht="15" customHeight="1" x14ac:dyDescent="0.35">
      <c r="A29" s="62" t="s">
        <v>22</v>
      </c>
      <c r="B29" s="63">
        <v>36</v>
      </c>
      <c r="C29" s="64">
        <v>1645</v>
      </c>
      <c r="D29" s="64">
        <v>14</v>
      </c>
      <c r="E29" s="64">
        <v>554</v>
      </c>
      <c r="F29" s="64">
        <v>0</v>
      </c>
      <c r="G29" s="65">
        <v>0</v>
      </c>
      <c r="H29" s="71">
        <v>0</v>
      </c>
      <c r="I29" s="67">
        <v>0</v>
      </c>
      <c r="J29" s="56">
        <f t="shared" si="1"/>
        <v>50</v>
      </c>
      <c r="K29" s="68">
        <f t="shared" si="2"/>
        <v>2199</v>
      </c>
      <c r="L29" s="6"/>
      <c r="M29" s="56">
        <v>25</v>
      </c>
      <c r="N29" s="73">
        <v>389</v>
      </c>
      <c r="O29" s="68">
        <v>436</v>
      </c>
      <c r="P29" s="69">
        <f t="shared" si="3"/>
        <v>850</v>
      </c>
      <c r="Q29" s="83"/>
      <c r="R29" s="85"/>
      <c r="S29" s="85"/>
      <c r="T29" s="85"/>
      <c r="U29" s="85"/>
      <c r="V29" s="85"/>
      <c r="W29" s="85"/>
    </row>
    <row r="30" spans="1:23" ht="15" customHeight="1" x14ac:dyDescent="0.35">
      <c r="A30" s="62" t="s">
        <v>23</v>
      </c>
      <c r="B30" s="63">
        <v>83</v>
      </c>
      <c r="C30" s="64">
        <v>3428</v>
      </c>
      <c r="D30" s="64">
        <v>44</v>
      </c>
      <c r="E30" s="64">
        <v>1598</v>
      </c>
      <c r="F30" s="64">
        <v>7</v>
      </c>
      <c r="G30" s="65">
        <v>689</v>
      </c>
      <c r="H30" s="71">
        <v>1</v>
      </c>
      <c r="I30" s="67">
        <v>11</v>
      </c>
      <c r="J30" s="56">
        <f t="shared" si="1"/>
        <v>135</v>
      </c>
      <c r="K30" s="68">
        <f t="shared" si="2"/>
        <v>5726</v>
      </c>
      <c r="L30" s="6"/>
      <c r="M30" s="56">
        <v>142</v>
      </c>
      <c r="N30" s="73">
        <v>1532</v>
      </c>
      <c r="O30" s="68">
        <v>970</v>
      </c>
      <c r="P30" s="69">
        <f t="shared" si="3"/>
        <v>2644</v>
      </c>
      <c r="Q30" s="83"/>
      <c r="R30" s="85"/>
      <c r="S30" s="85"/>
      <c r="T30" s="85"/>
      <c r="U30" s="85"/>
      <c r="V30" s="85"/>
      <c r="W30" s="85"/>
    </row>
    <row r="31" spans="1:23" ht="15" customHeight="1" x14ac:dyDescent="0.35">
      <c r="A31" s="62" t="s">
        <v>24</v>
      </c>
      <c r="B31" s="56">
        <v>88</v>
      </c>
      <c r="C31" s="73">
        <v>4129</v>
      </c>
      <c r="D31" s="73">
        <v>14</v>
      </c>
      <c r="E31" s="73">
        <v>890</v>
      </c>
      <c r="F31" s="73">
        <v>17</v>
      </c>
      <c r="G31" s="78">
        <v>903</v>
      </c>
      <c r="H31" s="71">
        <v>0</v>
      </c>
      <c r="I31" s="67">
        <v>0</v>
      </c>
      <c r="J31" s="56">
        <f t="shared" si="1"/>
        <v>119</v>
      </c>
      <c r="K31" s="68">
        <f t="shared" si="2"/>
        <v>5922</v>
      </c>
      <c r="L31" s="6"/>
      <c r="M31" s="63">
        <v>215</v>
      </c>
      <c r="N31" s="73">
        <v>1198</v>
      </c>
      <c r="O31" s="68">
        <v>2203</v>
      </c>
      <c r="P31" s="69">
        <f t="shared" si="3"/>
        <v>3616</v>
      </c>
      <c r="Q31" s="83"/>
      <c r="R31" s="85"/>
      <c r="S31" s="85"/>
      <c r="T31" s="85"/>
      <c r="U31" s="85"/>
      <c r="V31" s="85"/>
      <c r="W31" s="85"/>
    </row>
    <row r="32" spans="1:23" ht="15" customHeight="1" x14ac:dyDescent="0.35">
      <c r="A32" s="62"/>
      <c r="B32" s="63"/>
      <c r="C32" s="64"/>
      <c r="D32" s="64"/>
      <c r="E32" s="64"/>
      <c r="F32" s="64"/>
      <c r="G32" s="65"/>
      <c r="H32" s="86"/>
      <c r="I32" s="87"/>
      <c r="J32" s="63"/>
      <c r="K32" s="68"/>
      <c r="L32" s="6"/>
      <c r="M32" s="63"/>
      <c r="N32" s="64"/>
      <c r="O32" s="68"/>
      <c r="P32" s="88"/>
      <c r="Q32" s="83"/>
      <c r="R32" s="85"/>
      <c r="S32" s="85"/>
      <c r="T32" s="85"/>
      <c r="U32" s="85"/>
      <c r="V32" s="85"/>
      <c r="W32" s="85"/>
    </row>
    <row r="33" spans="1:23" ht="15" customHeight="1" thickBot="1" x14ac:dyDescent="0.4">
      <c r="A33" s="89"/>
      <c r="B33" s="90"/>
      <c r="C33" s="91"/>
      <c r="D33" s="91"/>
      <c r="E33" s="91"/>
      <c r="F33" s="91"/>
      <c r="G33" s="92"/>
      <c r="H33" s="21"/>
      <c r="I33" s="93"/>
      <c r="J33" s="90"/>
      <c r="K33" s="94"/>
      <c r="L33" s="6"/>
      <c r="M33" s="95"/>
      <c r="N33" s="92"/>
      <c r="O33" s="96"/>
      <c r="P33" s="97"/>
      <c r="Q33" s="83"/>
      <c r="R33" s="85"/>
      <c r="S33" s="85"/>
      <c r="T33" s="85"/>
      <c r="U33" s="85"/>
      <c r="V33" s="85"/>
      <c r="W33" s="85"/>
    </row>
    <row r="34" spans="1:23" ht="15" customHeight="1" thickBot="1" x14ac:dyDescent="0.4">
      <c r="A34" s="98" t="s">
        <v>25</v>
      </c>
      <c r="B34" s="99">
        <f t="shared" ref="B34:I34" si="4">SUM(B12:B33)</f>
        <v>1159</v>
      </c>
      <c r="C34" s="100">
        <f t="shared" si="4"/>
        <v>62638</v>
      </c>
      <c r="D34" s="100">
        <f t="shared" si="4"/>
        <v>414</v>
      </c>
      <c r="E34" s="100">
        <f t="shared" si="4"/>
        <v>15557</v>
      </c>
      <c r="F34" s="100">
        <f t="shared" si="4"/>
        <v>379</v>
      </c>
      <c r="G34" s="101">
        <f t="shared" si="4"/>
        <v>41381</v>
      </c>
      <c r="H34" s="100">
        <f t="shared" si="4"/>
        <v>24</v>
      </c>
      <c r="I34" s="101">
        <f t="shared" si="4"/>
        <v>787</v>
      </c>
      <c r="J34" s="99">
        <f>SUM(J12:J33)</f>
        <v>1976</v>
      </c>
      <c r="K34" s="101">
        <f>SUM(K12:K33)</f>
        <v>120363</v>
      </c>
      <c r="L34" s="6"/>
      <c r="M34" s="99">
        <f t="shared" ref="M34:P34" si="5">SUM(M12:M33)</f>
        <v>14608</v>
      </c>
      <c r="N34" s="100">
        <f t="shared" si="5"/>
        <v>22410</v>
      </c>
      <c r="O34" s="101">
        <f t="shared" si="5"/>
        <v>18428</v>
      </c>
      <c r="P34" s="102">
        <f t="shared" si="5"/>
        <v>55446</v>
      </c>
      <c r="Q34" s="83"/>
      <c r="R34" s="85"/>
      <c r="S34" s="85"/>
      <c r="T34" s="85"/>
      <c r="U34" s="85"/>
      <c r="V34" s="85"/>
      <c r="W34" s="85"/>
    </row>
    <row r="35" spans="1:23" x14ac:dyDescent="0.35">
      <c r="J35" s="5"/>
      <c r="K35" s="5"/>
      <c r="L35" s="6"/>
      <c r="Q35" s="83"/>
      <c r="R35" s="103"/>
      <c r="S35" s="103"/>
      <c r="T35" s="103"/>
      <c r="U35" s="103"/>
      <c r="V35" s="103"/>
      <c r="W35" s="103"/>
    </row>
    <row r="36" spans="1:23" s="5" customFormat="1" x14ac:dyDescent="0.35">
      <c r="A36" s="25"/>
      <c r="B36" s="25"/>
      <c r="C36" s="25"/>
      <c r="D36" s="25"/>
      <c r="E36" s="25"/>
      <c r="F36" s="25"/>
      <c r="G36" s="25"/>
      <c r="H36" s="104"/>
      <c r="I36" s="105"/>
      <c r="J36" s="105"/>
      <c r="K36" s="105"/>
      <c r="L36" s="6"/>
      <c r="M36" s="6"/>
      <c r="Q36" s="81"/>
    </row>
    <row r="37" spans="1:23" s="5" customFormat="1" x14ac:dyDescent="0.35">
      <c r="C37" s="39"/>
      <c r="E37" s="39"/>
      <c r="G37" s="39"/>
      <c r="L37" s="6"/>
      <c r="M37" s="6"/>
      <c r="Q37" s="4"/>
      <c r="R37" s="4"/>
      <c r="S37" s="4"/>
      <c r="T37" s="4"/>
      <c r="U37" s="4"/>
      <c r="V37" s="4"/>
      <c r="W37" s="4"/>
    </row>
    <row r="38" spans="1:23" s="5" customFormat="1" x14ac:dyDescent="0.35">
      <c r="C38" s="39"/>
      <c r="D38" s="39"/>
      <c r="E38" s="39"/>
      <c r="F38" s="39"/>
      <c r="G38" s="106"/>
      <c r="H38" s="104"/>
      <c r="I38" s="104"/>
      <c r="J38" s="105"/>
      <c r="K38" s="105"/>
      <c r="L38" s="6"/>
      <c r="M38" s="6"/>
      <c r="N38" s="107"/>
      <c r="Q38" s="4"/>
      <c r="R38" s="4"/>
      <c r="S38" s="4"/>
      <c r="T38" s="4"/>
      <c r="U38" s="4"/>
      <c r="V38" s="4"/>
      <c r="W38" s="4"/>
    </row>
    <row r="39" spans="1:23" s="5" customFormat="1" x14ac:dyDescent="0.35">
      <c r="C39" s="39"/>
      <c r="D39" s="39"/>
      <c r="E39" s="39"/>
      <c r="F39" s="39"/>
      <c r="G39" s="108"/>
      <c r="H39" s="104"/>
      <c r="I39" s="105"/>
      <c r="J39" s="105"/>
      <c r="K39" s="105"/>
      <c r="L39" s="6"/>
      <c r="M39" s="6"/>
      <c r="N39" s="109"/>
      <c r="Q39" s="2"/>
      <c r="R39" s="4"/>
      <c r="S39" s="4"/>
      <c r="T39" s="4"/>
      <c r="U39" s="4"/>
      <c r="V39" s="4"/>
      <c r="W39" s="4"/>
    </row>
    <row r="40" spans="1:23" x14ac:dyDescent="0.35">
      <c r="J40" s="5"/>
      <c r="K40" s="5"/>
      <c r="L40" s="6"/>
      <c r="M40" s="6"/>
      <c r="N40" s="5"/>
      <c r="O40" s="5"/>
      <c r="Q40" s="2"/>
    </row>
    <row r="41" spans="1:23" x14ac:dyDescent="0.35">
      <c r="M41" s="6"/>
      <c r="N41" s="110"/>
      <c r="O41" s="110"/>
      <c r="Q41" s="111"/>
    </row>
    <row r="42" spans="1:23" x14ac:dyDescent="0.35">
      <c r="M42" s="6"/>
      <c r="N42" s="110"/>
      <c r="O42" s="110"/>
      <c r="Q42" s="111"/>
    </row>
    <row r="43" spans="1:23" x14ac:dyDescent="0.35">
      <c r="M43" s="6"/>
      <c r="N43" s="110"/>
      <c r="O43" s="110"/>
      <c r="Q43" s="111"/>
    </row>
    <row r="44" spans="1:23" ht="15" thickBot="1" x14ac:dyDescent="0.4">
      <c r="A44" s="5"/>
      <c r="B44" s="5"/>
      <c r="C44" s="5"/>
      <c r="D44" s="5"/>
      <c r="E44" s="5"/>
      <c r="F44" s="5"/>
      <c r="G44" s="5"/>
      <c r="H44" s="5"/>
      <c r="I44" s="5"/>
      <c r="L44" s="6"/>
      <c r="M44" s="6"/>
      <c r="N44" s="5"/>
      <c r="O44" s="5"/>
      <c r="Q44" s="2"/>
    </row>
    <row r="45" spans="1:23" x14ac:dyDescent="0.35">
      <c r="A45" s="112"/>
      <c r="B45" s="112"/>
      <c r="C45" s="113"/>
      <c r="D45" s="114"/>
      <c r="E45" s="113"/>
      <c r="F45" s="115" t="s">
        <v>38</v>
      </c>
      <c r="G45" s="5"/>
      <c r="H45" s="9" t="s">
        <v>27</v>
      </c>
      <c r="I45" s="10"/>
      <c r="J45" s="10"/>
      <c r="K45" s="116"/>
      <c r="L45" s="117"/>
      <c r="M45" s="118" t="s">
        <v>61</v>
      </c>
      <c r="N45" s="119"/>
      <c r="O45" s="120"/>
      <c r="Q45" s="2"/>
    </row>
    <row r="46" spans="1:23" ht="15" thickBot="1" x14ac:dyDescent="0.4">
      <c r="A46" s="121" t="s">
        <v>1</v>
      </c>
      <c r="B46" s="122" t="s">
        <v>33</v>
      </c>
      <c r="C46" s="5"/>
      <c r="D46" s="5" t="s">
        <v>34</v>
      </c>
      <c r="E46" s="5"/>
      <c r="F46" s="123" t="s">
        <v>39</v>
      </c>
      <c r="G46" s="5"/>
      <c r="H46" s="124" t="s">
        <v>4</v>
      </c>
      <c r="I46" s="125"/>
      <c r="J46" s="125"/>
      <c r="K46" s="126"/>
      <c r="L46" s="6"/>
      <c r="M46" s="127"/>
      <c r="N46" s="128"/>
      <c r="O46" s="129"/>
    </row>
    <row r="47" spans="1:23" ht="15" thickBot="1" x14ac:dyDescent="0.4">
      <c r="A47" s="121" t="s">
        <v>2</v>
      </c>
      <c r="B47" s="122" t="s">
        <v>32</v>
      </c>
      <c r="C47" s="130" t="s">
        <v>57</v>
      </c>
      <c r="D47" s="131"/>
      <c r="E47" s="132"/>
      <c r="F47" s="122" t="s">
        <v>40</v>
      </c>
      <c r="G47" s="5"/>
      <c r="H47" s="44"/>
      <c r="I47" s="46"/>
      <c r="J47" s="133"/>
      <c r="K47" s="48"/>
      <c r="L47" s="134"/>
      <c r="M47" s="135"/>
      <c r="N47" s="113"/>
      <c r="O47" s="136"/>
      <c r="Q47" s="80"/>
    </row>
    <row r="48" spans="1:23" x14ac:dyDescent="0.35">
      <c r="A48" s="121" t="s">
        <v>3</v>
      </c>
      <c r="B48" s="121"/>
      <c r="C48" s="5"/>
      <c r="D48" s="5"/>
      <c r="E48" s="5"/>
      <c r="F48" s="123" t="s">
        <v>41</v>
      </c>
      <c r="G48" s="5"/>
      <c r="H48" s="137" t="s">
        <v>35</v>
      </c>
      <c r="I48" s="138" t="s">
        <v>43</v>
      </c>
      <c r="J48" s="139" t="s">
        <v>44</v>
      </c>
      <c r="K48" s="140" t="s">
        <v>49</v>
      </c>
      <c r="L48" s="6"/>
      <c r="M48" s="141" t="s">
        <v>62</v>
      </c>
      <c r="N48" s="142" t="s">
        <v>63</v>
      </c>
      <c r="O48" s="143" t="s">
        <v>44</v>
      </c>
      <c r="Q48" s="80"/>
    </row>
    <row r="49" spans="1:17" x14ac:dyDescent="0.35">
      <c r="A49" s="121"/>
      <c r="B49" s="144" t="s">
        <v>4</v>
      </c>
      <c r="C49" s="39" t="s">
        <v>35</v>
      </c>
      <c r="D49" s="38" t="s">
        <v>36</v>
      </c>
      <c r="E49" s="39" t="s">
        <v>37</v>
      </c>
      <c r="F49" s="144" t="s">
        <v>42</v>
      </c>
      <c r="G49" s="39"/>
      <c r="H49" s="36"/>
      <c r="I49" s="38"/>
      <c r="J49" s="145"/>
      <c r="K49" s="146"/>
      <c r="L49" s="134"/>
      <c r="M49" s="141"/>
      <c r="N49" s="142"/>
      <c r="O49" s="143"/>
      <c r="Q49" s="80"/>
    </row>
    <row r="50" spans="1:17" ht="15" thickBot="1" x14ac:dyDescent="0.4">
      <c r="A50" s="147"/>
      <c r="B50" s="147"/>
      <c r="C50" s="47"/>
      <c r="D50" s="46"/>
      <c r="E50" s="47"/>
      <c r="F50" s="147"/>
      <c r="G50" s="5"/>
      <c r="H50" s="44"/>
      <c r="I50" s="46"/>
      <c r="J50" s="48"/>
      <c r="K50" s="148"/>
      <c r="L50" s="134"/>
      <c r="M50" s="149"/>
      <c r="N50" s="150"/>
      <c r="O50" s="151"/>
      <c r="Q50" s="80"/>
    </row>
    <row r="51" spans="1:17" x14ac:dyDescent="0.35">
      <c r="A51" s="15" t="s">
        <v>6</v>
      </c>
      <c r="B51" s="152">
        <f>J51</f>
        <v>647</v>
      </c>
      <c r="C51" s="153">
        <v>10</v>
      </c>
      <c r="D51" s="76">
        <v>54</v>
      </c>
      <c r="E51" s="154">
        <f t="shared" ref="E51:E71" si="6">SUM(C51:D51)</f>
        <v>64</v>
      </c>
      <c r="F51" s="155">
        <f t="shared" ref="F51:F69" si="7">E51/B51*100</f>
        <v>9.891808346213292</v>
      </c>
      <c r="G51" s="156"/>
      <c r="H51" s="157">
        <v>450</v>
      </c>
      <c r="I51" s="154">
        <v>197</v>
      </c>
      <c r="J51" s="158">
        <f t="shared" ref="J51:J58" si="8">SUM(H51:I51)</f>
        <v>647</v>
      </c>
      <c r="K51" s="159">
        <v>511</v>
      </c>
      <c r="L51" s="134"/>
      <c r="M51" s="160">
        <v>0</v>
      </c>
      <c r="N51" s="161">
        <v>0</v>
      </c>
      <c r="O51" s="159">
        <f>M51+N51</f>
        <v>0</v>
      </c>
      <c r="Q51" s="162"/>
    </row>
    <row r="52" spans="1:17" x14ac:dyDescent="0.35">
      <c r="A52" s="62" t="s">
        <v>7</v>
      </c>
      <c r="B52" s="163">
        <f>J52</f>
        <v>254</v>
      </c>
      <c r="C52" s="164">
        <v>0</v>
      </c>
      <c r="D52" s="73">
        <v>0</v>
      </c>
      <c r="E52" s="78">
        <f t="shared" si="6"/>
        <v>0</v>
      </c>
      <c r="F52" s="155">
        <f t="shared" si="7"/>
        <v>0</v>
      </c>
      <c r="G52" s="156"/>
      <c r="H52" s="56">
        <v>190</v>
      </c>
      <c r="I52" s="78">
        <v>64</v>
      </c>
      <c r="J52" s="165">
        <f t="shared" si="8"/>
        <v>254</v>
      </c>
      <c r="K52" s="68">
        <v>152</v>
      </c>
      <c r="L52" s="134"/>
      <c r="M52" s="166">
        <v>0</v>
      </c>
      <c r="N52" s="73">
        <v>0</v>
      </c>
      <c r="O52" s="57">
        <f t="shared" ref="O52:O62" si="9">M52+N52</f>
        <v>0</v>
      </c>
      <c r="Q52" s="2"/>
    </row>
    <row r="53" spans="1:17" x14ac:dyDescent="0.35">
      <c r="A53" s="62" t="s">
        <v>8</v>
      </c>
      <c r="B53" s="163">
        <f t="shared" ref="B53:B71" si="10">J53</f>
        <v>1340</v>
      </c>
      <c r="C53" s="167">
        <v>366</v>
      </c>
      <c r="D53" s="64">
        <v>23</v>
      </c>
      <c r="E53" s="65">
        <f t="shared" si="6"/>
        <v>389</v>
      </c>
      <c r="F53" s="168">
        <f t="shared" si="7"/>
        <v>29.029850746268661</v>
      </c>
      <c r="G53" s="134"/>
      <c r="H53" s="63">
        <v>1235</v>
      </c>
      <c r="I53" s="65">
        <v>105</v>
      </c>
      <c r="J53" s="165">
        <f t="shared" si="8"/>
        <v>1340</v>
      </c>
      <c r="K53" s="68">
        <v>552</v>
      </c>
      <c r="L53" s="134"/>
      <c r="M53" s="166">
        <v>0</v>
      </c>
      <c r="N53" s="73">
        <v>0</v>
      </c>
      <c r="O53" s="57">
        <f t="shared" si="9"/>
        <v>0</v>
      </c>
      <c r="Q53" s="80"/>
    </row>
    <row r="54" spans="1:17" x14ac:dyDescent="0.35">
      <c r="A54" s="62" t="s">
        <v>9</v>
      </c>
      <c r="B54" s="163">
        <f t="shared" si="10"/>
        <v>671</v>
      </c>
      <c r="C54" s="167">
        <v>41</v>
      </c>
      <c r="D54" s="64">
        <v>54</v>
      </c>
      <c r="E54" s="65">
        <f t="shared" si="6"/>
        <v>95</v>
      </c>
      <c r="F54" s="168">
        <f t="shared" si="7"/>
        <v>14.157973174366617</v>
      </c>
      <c r="G54" s="134"/>
      <c r="H54" s="63">
        <v>428</v>
      </c>
      <c r="I54" s="65">
        <v>243</v>
      </c>
      <c r="J54" s="165">
        <f t="shared" si="8"/>
        <v>671</v>
      </c>
      <c r="K54" s="57">
        <v>295</v>
      </c>
      <c r="L54" s="134"/>
      <c r="M54" s="166">
        <v>0</v>
      </c>
      <c r="N54" s="73">
        <v>15</v>
      </c>
      <c r="O54" s="57">
        <f t="shared" si="9"/>
        <v>15</v>
      </c>
      <c r="Q54" s="169"/>
    </row>
    <row r="55" spans="1:17" x14ac:dyDescent="0.35">
      <c r="A55" s="62" t="s">
        <v>10</v>
      </c>
      <c r="B55" s="163">
        <f t="shared" si="10"/>
        <v>276</v>
      </c>
      <c r="C55" s="167">
        <v>60</v>
      </c>
      <c r="D55" s="64">
        <v>94</v>
      </c>
      <c r="E55" s="65">
        <f t="shared" si="6"/>
        <v>154</v>
      </c>
      <c r="F55" s="168">
        <f t="shared" si="7"/>
        <v>55.797101449275367</v>
      </c>
      <c r="G55" s="134"/>
      <c r="H55" s="63">
        <v>92</v>
      </c>
      <c r="I55" s="65">
        <v>184</v>
      </c>
      <c r="J55" s="165">
        <f t="shared" si="8"/>
        <v>276</v>
      </c>
      <c r="K55" s="57">
        <v>98</v>
      </c>
      <c r="L55" s="170"/>
      <c r="M55" s="166">
        <v>0</v>
      </c>
      <c r="N55" s="73">
        <v>6</v>
      </c>
      <c r="O55" s="57">
        <f t="shared" si="9"/>
        <v>6</v>
      </c>
      <c r="Q55" s="2"/>
    </row>
    <row r="56" spans="1:17" x14ac:dyDescent="0.35">
      <c r="A56" s="62" t="s">
        <v>11</v>
      </c>
      <c r="B56" s="163">
        <f t="shared" si="10"/>
        <v>214</v>
      </c>
      <c r="C56" s="167">
        <v>69</v>
      </c>
      <c r="D56" s="64">
        <v>24</v>
      </c>
      <c r="E56" s="65">
        <f t="shared" si="6"/>
        <v>93</v>
      </c>
      <c r="F56" s="168">
        <f t="shared" si="7"/>
        <v>43.457943925233643</v>
      </c>
      <c r="G56" s="134"/>
      <c r="H56" s="63">
        <v>140</v>
      </c>
      <c r="I56" s="65">
        <v>74</v>
      </c>
      <c r="J56" s="165">
        <f t="shared" si="8"/>
        <v>214</v>
      </c>
      <c r="K56" s="57">
        <v>33</v>
      </c>
      <c r="L56" s="170"/>
      <c r="M56" s="166">
        <v>0</v>
      </c>
      <c r="N56" s="73">
        <v>0</v>
      </c>
      <c r="O56" s="57">
        <f t="shared" si="9"/>
        <v>0</v>
      </c>
      <c r="Q56" s="80"/>
    </row>
    <row r="57" spans="1:17" x14ac:dyDescent="0.35">
      <c r="A57" s="62" t="s">
        <v>12</v>
      </c>
      <c r="B57" s="163">
        <f t="shared" si="10"/>
        <v>1070</v>
      </c>
      <c r="C57" s="167">
        <v>208</v>
      </c>
      <c r="D57" s="64">
        <v>30</v>
      </c>
      <c r="E57" s="65">
        <f t="shared" si="6"/>
        <v>238</v>
      </c>
      <c r="F57" s="168">
        <f t="shared" si="7"/>
        <v>22.242990654205606</v>
      </c>
      <c r="G57" s="134"/>
      <c r="H57" s="63">
        <v>860</v>
      </c>
      <c r="I57" s="65">
        <v>210</v>
      </c>
      <c r="J57" s="163">
        <f t="shared" si="8"/>
        <v>1070</v>
      </c>
      <c r="K57" s="68">
        <v>1055</v>
      </c>
      <c r="L57" s="170"/>
      <c r="M57" s="166">
        <v>0</v>
      </c>
      <c r="N57" s="73">
        <v>0</v>
      </c>
      <c r="O57" s="57">
        <f t="shared" si="9"/>
        <v>0</v>
      </c>
      <c r="Q57" s="162"/>
    </row>
    <row r="58" spans="1:17" x14ac:dyDescent="0.35">
      <c r="A58" s="62" t="s">
        <v>13</v>
      </c>
      <c r="B58" s="163">
        <f t="shared" si="10"/>
        <v>917</v>
      </c>
      <c r="C58" s="167">
        <v>256</v>
      </c>
      <c r="D58" s="64">
        <v>70</v>
      </c>
      <c r="E58" s="65">
        <f t="shared" si="6"/>
        <v>326</v>
      </c>
      <c r="F58" s="168">
        <f t="shared" si="7"/>
        <v>35.550708833151582</v>
      </c>
      <c r="G58" s="134"/>
      <c r="H58" s="63">
        <v>765</v>
      </c>
      <c r="I58" s="65">
        <v>152</v>
      </c>
      <c r="J58" s="163">
        <f t="shared" si="8"/>
        <v>917</v>
      </c>
      <c r="K58" s="68">
        <v>245</v>
      </c>
      <c r="L58" s="170"/>
      <c r="M58" s="166">
        <v>0</v>
      </c>
      <c r="N58" s="73">
        <v>0</v>
      </c>
      <c r="O58" s="57">
        <f t="shared" si="9"/>
        <v>0</v>
      </c>
      <c r="Q58" s="2"/>
    </row>
    <row r="59" spans="1:17" x14ac:dyDescent="0.35">
      <c r="A59" s="62" t="s">
        <v>14</v>
      </c>
      <c r="B59" s="163">
        <f t="shared" si="10"/>
        <v>975</v>
      </c>
      <c r="C59" s="164">
        <v>133</v>
      </c>
      <c r="D59" s="73">
        <v>82</v>
      </c>
      <c r="E59" s="65">
        <f t="shared" si="6"/>
        <v>215</v>
      </c>
      <c r="F59" s="168">
        <f t="shared" si="7"/>
        <v>22.051282051282051</v>
      </c>
      <c r="G59" s="134"/>
      <c r="H59" s="63">
        <v>541</v>
      </c>
      <c r="I59" s="65">
        <v>434</v>
      </c>
      <c r="J59" s="163">
        <f>SUM(H59:I59)</f>
        <v>975</v>
      </c>
      <c r="K59" s="68">
        <v>240</v>
      </c>
      <c r="L59" s="170"/>
      <c r="M59" s="166">
        <v>20</v>
      </c>
      <c r="N59" s="73">
        <v>0</v>
      </c>
      <c r="O59" s="57">
        <f t="shared" si="9"/>
        <v>20</v>
      </c>
      <c r="Q59" s="80"/>
    </row>
    <row r="60" spans="1:17" x14ac:dyDescent="0.35">
      <c r="A60" s="62" t="s">
        <v>31</v>
      </c>
      <c r="B60" s="163">
        <f t="shared" si="10"/>
        <v>537</v>
      </c>
      <c r="C60" s="164">
        <v>176</v>
      </c>
      <c r="D60" s="73">
        <v>23</v>
      </c>
      <c r="E60" s="65">
        <f t="shared" si="6"/>
        <v>199</v>
      </c>
      <c r="F60" s="168">
        <f t="shared" si="7"/>
        <v>37.057728119180631</v>
      </c>
      <c r="G60" s="134"/>
      <c r="H60" s="56">
        <v>393</v>
      </c>
      <c r="I60" s="78">
        <v>144</v>
      </c>
      <c r="J60" s="163">
        <f t="shared" ref="J60:J71" si="11">SUM(H60:I60)</f>
        <v>537</v>
      </c>
      <c r="K60" s="57">
        <v>185</v>
      </c>
      <c r="L60" s="170"/>
      <c r="M60" s="171">
        <v>0</v>
      </c>
      <c r="N60" s="73">
        <v>0</v>
      </c>
      <c r="O60" s="57">
        <f t="shared" si="9"/>
        <v>0</v>
      </c>
      <c r="Q60" s="162"/>
    </row>
    <row r="61" spans="1:17" x14ac:dyDescent="0.35">
      <c r="A61" s="62" t="s">
        <v>15</v>
      </c>
      <c r="B61" s="163">
        <f t="shared" si="10"/>
        <v>349</v>
      </c>
      <c r="C61" s="164">
        <v>231</v>
      </c>
      <c r="D61" s="73">
        <v>16</v>
      </c>
      <c r="E61" s="65">
        <f t="shared" si="6"/>
        <v>247</v>
      </c>
      <c r="F61" s="168">
        <f t="shared" si="7"/>
        <v>70.773638968481379</v>
      </c>
      <c r="G61" s="134"/>
      <c r="H61" s="56">
        <v>292</v>
      </c>
      <c r="I61" s="78">
        <v>57</v>
      </c>
      <c r="J61" s="163">
        <f t="shared" si="11"/>
        <v>349</v>
      </c>
      <c r="K61" s="57">
        <v>176</v>
      </c>
      <c r="L61" s="170"/>
      <c r="M61" s="171">
        <v>0</v>
      </c>
      <c r="N61" s="73">
        <v>0</v>
      </c>
      <c r="O61" s="57">
        <f t="shared" si="9"/>
        <v>0</v>
      </c>
      <c r="Q61" s="2"/>
    </row>
    <row r="62" spans="1:17" x14ac:dyDescent="0.35">
      <c r="A62" s="62" t="s">
        <v>16</v>
      </c>
      <c r="B62" s="163">
        <f t="shared" si="10"/>
        <v>356</v>
      </c>
      <c r="C62" s="164">
        <v>13</v>
      </c>
      <c r="D62" s="73">
        <v>56</v>
      </c>
      <c r="E62" s="65">
        <f t="shared" si="6"/>
        <v>69</v>
      </c>
      <c r="F62" s="168">
        <f t="shared" si="7"/>
        <v>19.382022471910112</v>
      </c>
      <c r="G62" s="134"/>
      <c r="H62" s="56">
        <v>223</v>
      </c>
      <c r="I62" s="78">
        <v>133</v>
      </c>
      <c r="J62" s="163">
        <f t="shared" si="11"/>
        <v>356</v>
      </c>
      <c r="K62" s="57">
        <v>71</v>
      </c>
      <c r="L62" s="134"/>
      <c r="M62" s="171">
        <v>0</v>
      </c>
      <c r="N62" s="73">
        <v>0</v>
      </c>
      <c r="O62" s="57">
        <f t="shared" si="9"/>
        <v>0</v>
      </c>
      <c r="Q62" s="80"/>
    </row>
    <row r="63" spans="1:17" x14ac:dyDescent="0.35">
      <c r="A63" s="62" t="s">
        <v>17</v>
      </c>
      <c r="B63" s="163">
        <f t="shared" si="10"/>
        <v>966</v>
      </c>
      <c r="C63" s="167">
        <v>354</v>
      </c>
      <c r="D63" s="64">
        <v>117</v>
      </c>
      <c r="E63" s="65">
        <f t="shared" si="6"/>
        <v>471</v>
      </c>
      <c r="F63" s="168">
        <f t="shared" si="7"/>
        <v>48.757763975155278</v>
      </c>
      <c r="G63" s="134"/>
      <c r="H63" s="56">
        <v>771</v>
      </c>
      <c r="I63" s="78">
        <v>195</v>
      </c>
      <c r="J63" s="165">
        <f t="shared" si="11"/>
        <v>966</v>
      </c>
      <c r="K63" s="57">
        <v>152</v>
      </c>
      <c r="L63" s="134"/>
      <c r="M63" s="171">
        <v>0</v>
      </c>
      <c r="N63" s="73">
        <v>0</v>
      </c>
      <c r="O63" s="57">
        <f>M63+N63</f>
        <v>0</v>
      </c>
      <c r="Q63" s="162"/>
    </row>
    <row r="64" spans="1:17" x14ac:dyDescent="0.35">
      <c r="A64" s="62" t="s">
        <v>18</v>
      </c>
      <c r="B64" s="163">
        <f t="shared" si="10"/>
        <v>723</v>
      </c>
      <c r="C64" s="167">
        <v>43</v>
      </c>
      <c r="D64" s="64">
        <v>41</v>
      </c>
      <c r="E64" s="65">
        <f t="shared" si="6"/>
        <v>84</v>
      </c>
      <c r="F64" s="168">
        <f t="shared" si="7"/>
        <v>11.618257261410788</v>
      </c>
      <c r="G64" s="134"/>
      <c r="H64" s="56">
        <v>586</v>
      </c>
      <c r="I64" s="78">
        <v>137</v>
      </c>
      <c r="J64" s="165">
        <f>SUM(H64:I64)</f>
        <v>723</v>
      </c>
      <c r="K64" s="57">
        <v>368</v>
      </c>
      <c r="L64" s="134"/>
      <c r="M64" s="171">
        <v>0</v>
      </c>
      <c r="N64" s="73">
        <v>0</v>
      </c>
      <c r="O64" s="57">
        <f t="shared" ref="O64:O71" si="12">M64+N64</f>
        <v>0</v>
      </c>
    </row>
    <row r="65" spans="1:15" x14ac:dyDescent="0.35">
      <c r="A65" s="62" t="s">
        <v>19</v>
      </c>
      <c r="B65" s="163">
        <f t="shared" si="10"/>
        <v>1944</v>
      </c>
      <c r="C65" s="167">
        <v>150</v>
      </c>
      <c r="D65" s="64">
        <v>52</v>
      </c>
      <c r="E65" s="65">
        <f t="shared" si="6"/>
        <v>202</v>
      </c>
      <c r="F65" s="168">
        <f t="shared" si="7"/>
        <v>10.390946502057613</v>
      </c>
      <c r="G65" s="134"/>
      <c r="H65" s="63">
        <v>1323</v>
      </c>
      <c r="I65" s="65">
        <v>621</v>
      </c>
      <c r="J65" s="165">
        <f t="shared" si="11"/>
        <v>1944</v>
      </c>
      <c r="K65" s="57">
        <v>823</v>
      </c>
      <c r="L65" s="134"/>
      <c r="M65" s="171">
        <v>0</v>
      </c>
      <c r="N65" s="73">
        <v>0</v>
      </c>
      <c r="O65" s="57">
        <f t="shared" si="12"/>
        <v>0</v>
      </c>
    </row>
    <row r="66" spans="1:15" x14ac:dyDescent="0.35">
      <c r="A66" s="62" t="s">
        <v>20</v>
      </c>
      <c r="B66" s="163">
        <f t="shared" si="10"/>
        <v>205</v>
      </c>
      <c r="C66" s="167">
        <v>38</v>
      </c>
      <c r="D66" s="64">
        <v>6</v>
      </c>
      <c r="E66" s="65">
        <f t="shared" si="6"/>
        <v>44</v>
      </c>
      <c r="F66" s="168">
        <f t="shared" si="7"/>
        <v>21.463414634146343</v>
      </c>
      <c r="G66" s="134"/>
      <c r="H66" s="63">
        <v>166</v>
      </c>
      <c r="I66" s="65">
        <v>39</v>
      </c>
      <c r="J66" s="165">
        <f t="shared" si="11"/>
        <v>205</v>
      </c>
      <c r="K66" s="57">
        <v>86</v>
      </c>
      <c r="L66" s="134"/>
      <c r="M66" s="171">
        <v>0</v>
      </c>
      <c r="N66" s="73">
        <v>0</v>
      </c>
      <c r="O66" s="57">
        <f t="shared" si="12"/>
        <v>0</v>
      </c>
    </row>
    <row r="67" spans="1:15" x14ac:dyDescent="0.35">
      <c r="A67" s="62" t="s">
        <v>21</v>
      </c>
      <c r="B67" s="163">
        <f t="shared" si="10"/>
        <v>84</v>
      </c>
      <c r="C67" s="167">
        <v>13</v>
      </c>
      <c r="D67" s="64">
        <v>18</v>
      </c>
      <c r="E67" s="65">
        <f t="shared" si="6"/>
        <v>31</v>
      </c>
      <c r="F67" s="168">
        <f t="shared" si="7"/>
        <v>36.904761904761905</v>
      </c>
      <c r="G67" s="134"/>
      <c r="H67" s="63">
        <v>46</v>
      </c>
      <c r="I67" s="65">
        <v>38</v>
      </c>
      <c r="J67" s="165">
        <f t="shared" si="11"/>
        <v>84</v>
      </c>
      <c r="K67" s="57">
        <v>121</v>
      </c>
      <c r="L67" s="134"/>
      <c r="M67" s="171">
        <v>9</v>
      </c>
      <c r="N67" s="73">
        <v>0</v>
      </c>
      <c r="O67" s="57">
        <f t="shared" si="12"/>
        <v>9</v>
      </c>
    </row>
    <row r="68" spans="1:15" x14ac:dyDescent="0.35">
      <c r="A68" s="62" t="s">
        <v>22</v>
      </c>
      <c r="B68" s="163">
        <f t="shared" si="10"/>
        <v>271</v>
      </c>
      <c r="C68" s="167">
        <v>65</v>
      </c>
      <c r="D68" s="64">
        <v>21</v>
      </c>
      <c r="E68" s="65">
        <f t="shared" si="6"/>
        <v>86</v>
      </c>
      <c r="F68" s="168">
        <f t="shared" si="7"/>
        <v>31.73431734317343</v>
      </c>
      <c r="G68" s="134"/>
      <c r="H68" s="63">
        <v>246</v>
      </c>
      <c r="I68" s="65">
        <v>25</v>
      </c>
      <c r="J68" s="165">
        <f t="shared" si="11"/>
        <v>271</v>
      </c>
      <c r="K68" s="57">
        <v>129</v>
      </c>
      <c r="L68" s="134"/>
      <c r="M68" s="171">
        <v>25</v>
      </c>
      <c r="N68" s="73">
        <v>0</v>
      </c>
      <c r="O68" s="57">
        <f t="shared" si="12"/>
        <v>25</v>
      </c>
    </row>
    <row r="69" spans="1:15" x14ac:dyDescent="0.35">
      <c r="A69" s="62" t="s">
        <v>23</v>
      </c>
      <c r="B69" s="163">
        <f t="shared" si="10"/>
        <v>2610</v>
      </c>
      <c r="C69" s="167">
        <v>130</v>
      </c>
      <c r="D69" s="64">
        <v>61</v>
      </c>
      <c r="E69" s="65">
        <f t="shared" si="6"/>
        <v>191</v>
      </c>
      <c r="F69" s="168">
        <f t="shared" si="7"/>
        <v>7.3180076628352495</v>
      </c>
      <c r="G69" s="134"/>
      <c r="H69" s="63">
        <v>2488</v>
      </c>
      <c r="I69" s="65">
        <v>122</v>
      </c>
      <c r="J69" s="165">
        <f t="shared" si="11"/>
        <v>2610</v>
      </c>
      <c r="K69" s="57">
        <v>682</v>
      </c>
      <c r="L69" s="134"/>
      <c r="M69" s="171">
        <v>0</v>
      </c>
      <c r="N69" s="73">
        <v>0</v>
      </c>
      <c r="O69" s="57">
        <f t="shared" si="12"/>
        <v>0</v>
      </c>
    </row>
    <row r="70" spans="1:15" x14ac:dyDescent="0.35">
      <c r="A70" s="62" t="s">
        <v>24</v>
      </c>
      <c r="B70" s="163">
        <f t="shared" si="10"/>
        <v>1276</v>
      </c>
      <c r="C70" s="164">
        <v>636</v>
      </c>
      <c r="D70" s="73">
        <v>56</v>
      </c>
      <c r="E70" s="78">
        <f t="shared" si="6"/>
        <v>692</v>
      </c>
      <c r="F70" s="155">
        <f>E70/B70*100</f>
        <v>54.231974921630098</v>
      </c>
      <c r="G70" s="156"/>
      <c r="H70" s="56">
        <v>920</v>
      </c>
      <c r="I70" s="78">
        <v>356</v>
      </c>
      <c r="J70" s="163">
        <f t="shared" si="11"/>
        <v>1276</v>
      </c>
      <c r="K70" s="68">
        <v>214</v>
      </c>
      <c r="L70" s="134"/>
      <c r="M70" s="166">
        <v>53</v>
      </c>
      <c r="N70" s="73">
        <v>45</v>
      </c>
      <c r="O70" s="57">
        <f t="shared" si="12"/>
        <v>98</v>
      </c>
    </row>
    <row r="71" spans="1:15" x14ac:dyDescent="0.35">
      <c r="A71" s="62" t="s">
        <v>28</v>
      </c>
      <c r="B71" s="163">
        <f t="shared" si="10"/>
        <v>349</v>
      </c>
      <c r="C71" s="164">
        <v>3</v>
      </c>
      <c r="D71" s="73">
        <v>335</v>
      </c>
      <c r="E71" s="78">
        <f t="shared" si="6"/>
        <v>338</v>
      </c>
      <c r="F71" s="155">
        <f>E71/B71*100</f>
        <v>96.848137535816619</v>
      </c>
      <c r="G71" s="156"/>
      <c r="H71" s="56">
        <v>14</v>
      </c>
      <c r="I71" s="78">
        <v>335</v>
      </c>
      <c r="J71" s="163">
        <f t="shared" si="11"/>
        <v>349</v>
      </c>
      <c r="K71" s="57">
        <v>0</v>
      </c>
      <c r="L71" s="172"/>
      <c r="M71" s="166">
        <v>0</v>
      </c>
      <c r="N71" s="64">
        <v>192</v>
      </c>
      <c r="O71" s="57">
        <f t="shared" si="12"/>
        <v>192</v>
      </c>
    </row>
    <row r="72" spans="1:15" ht="15" thickBot="1" x14ac:dyDescent="0.4">
      <c r="A72" s="89"/>
      <c r="B72" s="173"/>
      <c r="C72" s="174"/>
      <c r="D72" s="175"/>
      <c r="E72" s="176"/>
      <c r="F72" s="177"/>
      <c r="G72" s="134"/>
      <c r="H72" s="90"/>
      <c r="I72" s="176"/>
      <c r="J72" s="177" t="s">
        <v>26</v>
      </c>
      <c r="K72" s="94"/>
      <c r="M72" s="178"/>
      <c r="N72" s="91"/>
      <c r="O72" s="94"/>
    </row>
    <row r="73" spans="1:15" ht="15" thickBot="1" x14ac:dyDescent="0.4">
      <c r="A73" s="98" t="s">
        <v>25</v>
      </c>
      <c r="B73" s="179">
        <f>SUM(B51:B72)</f>
        <v>16034</v>
      </c>
      <c r="C73" s="180">
        <f>SUM(C51:C72)</f>
        <v>2995</v>
      </c>
      <c r="D73" s="100">
        <f>SUM(D51:D72)</f>
        <v>1233</v>
      </c>
      <c r="E73" s="181">
        <f>SUM(E51:E72)</f>
        <v>4228</v>
      </c>
      <c r="F73" s="182">
        <f>E73/B73*100</f>
        <v>26.368965947361854</v>
      </c>
      <c r="G73" s="172"/>
      <c r="H73" s="99">
        <f>SUM(H51:H72)</f>
        <v>12169</v>
      </c>
      <c r="I73" s="181">
        <f>SUM(I51:I72)</f>
        <v>3865</v>
      </c>
      <c r="J73" s="179">
        <f>SUM(J51:J72)</f>
        <v>16034</v>
      </c>
      <c r="K73" s="101">
        <f>SUM(K51:K72)</f>
        <v>6188</v>
      </c>
      <c r="M73" s="99">
        <f>SUM(M51:M72)</f>
        <v>107</v>
      </c>
      <c r="N73" s="100">
        <f>SUM(N51:N72)</f>
        <v>258</v>
      </c>
      <c r="O73" s="101">
        <f>SUM(O51:O72)</f>
        <v>365</v>
      </c>
    </row>
    <row r="74" spans="1:15" x14ac:dyDescent="0.35">
      <c r="A74" s="5"/>
      <c r="B74" s="5"/>
      <c r="C74" s="5"/>
      <c r="D74" s="5"/>
      <c r="E74" s="5"/>
      <c r="F74" s="5"/>
      <c r="G74" s="5"/>
      <c r="H74" s="5"/>
      <c r="I74" s="5"/>
      <c r="L74" s="6"/>
      <c r="M74" s="6"/>
      <c r="N74" s="5"/>
      <c r="O74" s="5"/>
    </row>
    <row r="75" spans="1:15" x14ac:dyDescent="0.35">
      <c r="A75" s="5"/>
      <c r="B75" s="5"/>
      <c r="C75" s="5"/>
      <c r="D75" s="5"/>
      <c r="E75" s="5"/>
      <c r="F75" s="5"/>
      <c r="G75" s="5"/>
      <c r="H75" s="5"/>
      <c r="I75" s="5"/>
      <c r="L75" s="6"/>
      <c r="M75" s="6"/>
      <c r="N75" s="5"/>
      <c r="O75" s="5"/>
    </row>
    <row r="76" spans="1:15" x14ac:dyDescent="0.35">
      <c r="A76" s="5"/>
      <c r="B76" s="183"/>
      <c r="C76" s="5"/>
      <c r="D76" s="5"/>
      <c r="E76" s="5"/>
      <c r="F76" s="5"/>
      <c r="G76" s="5"/>
      <c r="H76" s="5"/>
      <c r="I76" s="5"/>
      <c r="L76" s="6"/>
      <c r="M76" s="6"/>
      <c r="N76" s="5"/>
      <c r="O76" s="5"/>
    </row>
    <row r="77" spans="1:15" x14ac:dyDescent="0.35">
      <c r="A77" s="5"/>
      <c r="B77" s="5"/>
      <c r="C77" s="5"/>
      <c r="D77" s="5"/>
      <c r="E77" s="5"/>
      <c r="F77" s="5"/>
      <c r="G77" s="5"/>
      <c r="H77" s="5"/>
      <c r="I77" s="5"/>
      <c r="L77" s="6"/>
      <c r="M77" s="6"/>
      <c r="N77" s="5"/>
      <c r="O77" s="5"/>
    </row>
    <row r="78" spans="1:15" x14ac:dyDescent="0.35">
      <c r="A78" s="5"/>
      <c r="B78" s="5"/>
      <c r="C78" s="5"/>
      <c r="D78" s="5"/>
      <c r="E78" s="5"/>
      <c r="F78" s="5"/>
      <c r="G78" s="5"/>
      <c r="H78" s="5"/>
      <c r="I78" s="5"/>
      <c r="L78" s="6"/>
      <c r="M78" s="6"/>
      <c r="N78" s="5"/>
      <c r="O78" s="5"/>
    </row>
    <row r="79" spans="1:15" x14ac:dyDescent="0.35">
      <c r="A79" s="5"/>
      <c r="B79" s="5"/>
      <c r="C79" s="5"/>
      <c r="D79" s="5"/>
      <c r="E79" s="5"/>
      <c r="F79" s="5"/>
      <c r="G79" s="5"/>
      <c r="H79" s="5"/>
      <c r="I79" s="5"/>
      <c r="L79" s="117"/>
      <c r="M79" s="6"/>
      <c r="N79" s="22"/>
      <c r="O79" s="5"/>
    </row>
    <row r="80" spans="1:15" ht="15" thickBot="1" x14ac:dyDescent="0.4">
      <c r="A80" s="5"/>
      <c r="B80" s="5"/>
      <c r="C80" s="5"/>
      <c r="D80" s="5"/>
      <c r="E80" s="5"/>
      <c r="F80" s="5"/>
      <c r="G80" s="5"/>
      <c r="H80" s="5"/>
      <c r="I80" s="5"/>
      <c r="L80" s="6"/>
      <c r="M80" s="6"/>
      <c r="N80" s="5"/>
      <c r="O80" s="5"/>
    </row>
    <row r="81" spans="1:22" ht="43" customHeight="1" thickBot="1" x14ac:dyDescent="0.4">
      <c r="A81" s="184" t="s">
        <v>45</v>
      </c>
      <c r="B81" s="185"/>
      <c r="C81" s="184" t="s">
        <v>55</v>
      </c>
      <c r="D81" s="186"/>
      <c r="E81" s="187" t="s">
        <v>56</v>
      </c>
      <c r="F81" s="186"/>
      <c r="G81" s="188" t="s">
        <v>46</v>
      </c>
      <c r="H81" s="188"/>
      <c r="I81" s="188" t="s">
        <v>48</v>
      </c>
      <c r="J81" s="187"/>
      <c r="K81" s="189" t="s">
        <v>47</v>
      </c>
      <c r="L81" s="156"/>
      <c r="M81" s="190" t="s">
        <v>65</v>
      </c>
      <c r="N81" s="39"/>
      <c r="O81" s="39"/>
    </row>
    <row r="82" spans="1:22" ht="15" customHeight="1" x14ac:dyDescent="0.35">
      <c r="A82" s="191" t="s">
        <v>6</v>
      </c>
      <c r="B82" s="192"/>
      <c r="C82" s="193">
        <v>63</v>
      </c>
      <c r="D82" s="194"/>
      <c r="E82" s="195">
        <v>39</v>
      </c>
      <c r="F82" s="194"/>
      <c r="G82" s="196">
        <f t="shared" ref="G82:G101" si="13">J12</f>
        <v>63</v>
      </c>
      <c r="H82" s="197"/>
      <c r="I82" s="196">
        <f t="shared" ref="I82:I101" si="14">K12</f>
        <v>1835</v>
      </c>
      <c r="J82" s="198"/>
      <c r="K82" s="57">
        <f t="shared" ref="K82:K102" si="15">J51</f>
        <v>647</v>
      </c>
      <c r="L82" s="72"/>
      <c r="M82" s="199">
        <v>4</v>
      </c>
      <c r="N82" s="5"/>
      <c r="O82" s="5"/>
    </row>
    <row r="83" spans="1:22" ht="15" customHeight="1" x14ac:dyDescent="0.35">
      <c r="A83" s="200" t="s">
        <v>7</v>
      </c>
      <c r="B83" s="201"/>
      <c r="C83" s="202">
        <v>111</v>
      </c>
      <c r="D83" s="203"/>
      <c r="E83" s="203">
        <v>9</v>
      </c>
      <c r="F83" s="203"/>
      <c r="G83" s="204">
        <f t="shared" si="13"/>
        <v>54</v>
      </c>
      <c r="H83" s="203"/>
      <c r="I83" s="204">
        <f t="shared" si="14"/>
        <v>1246</v>
      </c>
      <c r="J83" s="205"/>
      <c r="K83" s="57">
        <f t="shared" si="15"/>
        <v>254</v>
      </c>
      <c r="L83" s="156"/>
      <c r="M83" s="163">
        <v>0</v>
      </c>
      <c r="N83" s="134"/>
      <c r="O83" s="206"/>
    </row>
    <row r="84" spans="1:22" ht="15" customHeight="1" x14ac:dyDescent="0.35">
      <c r="A84" s="200" t="s">
        <v>8</v>
      </c>
      <c r="B84" s="201"/>
      <c r="C84" s="202">
        <v>75</v>
      </c>
      <c r="D84" s="203"/>
      <c r="E84" s="203">
        <v>73</v>
      </c>
      <c r="F84" s="203"/>
      <c r="G84" s="204">
        <f t="shared" si="13"/>
        <v>116</v>
      </c>
      <c r="H84" s="203"/>
      <c r="I84" s="204">
        <f t="shared" si="14"/>
        <v>9344</v>
      </c>
      <c r="J84" s="205"/>
      <c r="K84" s="57">
        <f t="shared" si="15"/>
        <v>1340</v>
      </c>
      <c r="L84" s="156"/>
      <c r="M84" s="163">
        <v>0</v>
      </c>
      <c r="N84" s="134"/>
      <c r="O84" s="134"/>
      <c r="R84" s="1"/>
    </row>
    <row r="85" spans="1:22" ht="15" customHeight="1" x14ac:dyDescent="0.35">
      <c r="A85" s="200" t="s">
        <v>9</v>
      </c>
      <c r="B85" s="201"/>
      <c r="C85" s="202">
        <v>344</v>
      </c>
      <c r="D85" s="203"/>
      <c r="E85" s="203">
        <v>257</v>
      </c>
      <c r="F85" s="203"/>
      <c r="G85" s="204">
        <f t="shared" ref="G85" si="16">J15</f>
        <v>141</v>
      </c>
      <c r="H85" s="203"/>
      <c r="I85" s="204">
        <f t="shared" si="14"/>
        <v>8500</v>
      </c>
      <c r="J85" s="205"/>
      <c r="K85" s="57">
        <f t="shared" si="15"/>
        <v>671</v>
      </c>
      <c r="L85" s="156"/>
      <c r="M85" s="207">
        <v>0</v>
      </c>
      <c r="N85" s="134"/>
      <c r="O85" s="134"/>
      <c r="R85" s="1"/>
    </row>
    <row r="86" spans="1:22" ht="15" customHeight="1" x14ac:dyDescent="0.35">
      <c r="A86" s="200" t="s">
        <v>10</v>
      </c>
      <c r="B86" s="201"/>
      <c r="C86" s="202">
        <v>59</v>
      </c>
      <c r="D86" s="203"/>
      <c r="E86" s="203">
        <v>57</v>
      </c>
      <c r="F86" s="203"/>
      <c r="G86" s="204">
        <f t="shared" si="13"/>
        <v>57</v>
      </c>
      <c r="H86" s="203"/>
      <c r="I86" s="204">
        <f t="shared" si="14"/>
        <v>9053</v>
      </c>
      <c r="J86" s="205"/>
      <c r="K86" s="57">
        <f t="shared" si="15"/>
        <v>276</v>
      </c>
      <c r="L86" s="156"/>
      <c r="M86" s="207">
        <v>1</v>
      </c>
      <c r="N86" s="134"/>
      <c r="O86" s="134"/>
      <c r="R86" s="1"/>
    </row>
    <row r="87" spans="1:22" ht="15" customHeight="1" x14ac:dyDescent="0.35">
      <c r="A87" s="200" t="s">
        <v>11</v>
      </c>
      <c r="B87" s="201"/>
      <c r="C87" s="202">
        <v>86</v>
      </c>
      <c r="D87" s="203"/>
      <c r="E87" s="203">
        <v>57</v>
      </c>
      <c r="F87" s="203"/>
      <c r="G87" s="204">
        <f t="shared" si="13"/>
        <v>46</v>
      </c>
      <c r="H87" s="203"/>
      <c r="I87" s="204">
        <f t="shared" si="14"/>
        <v>3035</v>
      </c>
      <c r="J87" s="205"/>
      <c r="K87" s="57">
        <f t="shared" si="15"/>
        <v>214</v>
      </c>
      <c r="L87" s="156"/>
      <c r="M87" s="207">
        <v>0</v>
      </c>
      <c r="N87" s="156"/>
      <c r="O87" s="134"/>
      <c r="U87" s="1"/>
      <c r="V87" s="1"/>
    </row>
    <row r="88" spans="1:22" ht="15" customHeight="1" x14ac:dyDescent="0.35">
      <c r="A88" s="200" t="s">
        <v>12</v>
      </c>
      <c r="B88" s="201"/>
      <c r="C88" s="208">
        <v>185</v>
      </c>
      <c r="D88" s="209"/>
      <c r="E88" s="209">
        <v>88</v>
      </c>
      <c r="F88" s="209"/>
      <c r="G88" s="204">
        <f t="shared" si="13"/>
        <v>107</v>
      </c>
      <c r="H88" s="203"/>
      <c r="I88" s="204">
        <f t="shared" si="14"/>
        <v>8684</v>
      </c>
      <c r="J88" s="205"/>
      <c r="K88" s="57">
        <f t="shared" si="15"/>
        <v>1070</v>
      </c>
      <c r="L88" s="156"/>
      <c r="M88" s="207">
        <v>1</v>
      </c>
      <c r="N88" s="134"/>
      <c r="O88" s="156"/>
      <c r="T88" s="1"/>
    </row>
    <row r="89" spans="1:22" ht="15" customHeight="1" x14ac:dyDescent="0.35">
      <c r="A89" s="200" t="s">
        <v>13</v>
      </c>
      <c r="B89" s="201"/>
      <c r="C89" s="208">
        <v>82</v>
      </c>
      <c r="D89" s="209"/>
      <c r="E89" s="209">
        <v>77</v>
      </c>
      <c r="F89" s="209"/>
      <c r="G89" s="204">
        <f t="shared" si="13"/>
        <v>191</v>
      </c>
      <c r="H89" s="203"/>
      <c r="I89" s="204">
        <f t="shared" si="14"/>
        <v>13987</v>
      </c>
      <c r="J89" s="205"/>
      <c r="K89" s="57">
        <f t="shared" si="15"/>
        <v>917</v>
      </c>
      <c r="L89" s="156"/>
      <c r="M89" s="207">
        <v>0</v>
      </c>
      <c r="N89" s="134"/>
      <c r="O89" s="134"/>
    </row>
    <row r="90" spans="1:22" ht="15" customHeight="1" x14ac:dyDescent="0.35">
      <c r="A90" s="200" t="s">
        <v>14</v>
      </c>
      <c r="B90" s="201"/>
      <c r="C90" s="208">
        <v>115</v>
      </c>
      <c r="D90" s="209"/>
      <c r="E90" s="209">
        <v>102</v>
      </c>
      <c r="F90" s="209"/>
      <c r="G90" s="204">
        <f t="shared" si="13"/>
        <v>56</v>
      </c>
      <c r="H90" s="203"/>
      <c r="I90" s="204">
        <f t="shared" si="14"/>
        <v>3064</v>
      </c>
      <c r="J90" s="205"/>
      <c r="K90" s="57">
        <f t="shared" si="15"/>
        <v>975</v>
      </c>
      <c r="L90" s="156"/>
      <c r="M90" s="207">
        <v>0</v>
      </c>
      <c r="N90" s="134"/>
      <c r="O90" s="6"/>
    </row>
    <row r="91" spans="1:22" ht="15" customHeight="1" x14ac:dyDescent="0.35">
      <c r="A91" s="200" t="s">
        <v>31</v>
      </c>
      <c r="B91" s="201"/>
      <c r="C91" s="208">
        <v>78</v>
      </c>
      <c r="D91" s="209"/>
      <c r="E91" s="209">
        <v>74</v>
      </c>
      <c r="F91" s="209"/>
      <c r="G91" s="204">
        <f t="shared" si="13"/>
        <v>55</v>
      </c>
      <c r="H91" s="203"/>
      <c r="I91" s="204">
        <f t="shared" si="14"/>
        <v>4071</v>
      </c>
      <c r="J91" s="205"/>
      <c r="K91" s="57">
        <f t="shared" si="15"/>
        <v>537</v>
      </c>
      <c r="L91" s="156"/>
      <c r="M91" s="163">
        <v>2</v>
      </c>
      <c r="N91" s="134" t="s">
        <v>26</v>
      </c>
      <c r="O91" s="6"/>
    </row>
    <row r="92" spans="1:22" ht="15" customHeight="1" x14ac:dyDescent="0.35">
      <c r="A92" s="200" t="s">
        <v>15</v>
      </c>
      <c r="B92" s="201"/>
      <c r="C92" s="202">
        <v>76</v>
      </c>
      <c r="D92" s="203"/>
      <c r="E92" s="203">
        <v>60</v>
      </c>
      <c r="F92" s="203"/>
      <c r="G92" s="204">
        <f t="shared" si="13"/>
        <v>138</v>
      </c>
      <c r="H92" s="203"/>
      <c r="I92" s="204">
        <f t="shared" si="14"/>
        <v>8250</v>
      </c>
      <c r="J92" s="205"/>
      <c r="K92" s="57">
        <f t="shared" si="15"/>
        <v>349</v>
      </c>
      <c r="L92" s="156"/>
      <c r="M92" s="163">
        <v>0</v>
      </c>
      <c r="N92" s="134"/>
      <c r="O92" s="6"/>
    </row>
    <row r="93" spans="1:22" ht="15" customHeight="1" x14ac:dyDescent="0.35">
      <c r="A93" s="200" t="s">
        <v>16</v>
      </c>
      <c r="B93" s="201"/>
      <c r="C93" s="202">
        <v>94</v>
      </c>
      <c r="D93" s="203"/>
      <c r="E93" s="203">
        <v>68</v>
      </c>
      <c r="F93" s="203"/>
      <c r="G93" s="204">
        <f t="shared" si="13"/>
        <v>34</v>
      </c>
      <c r="H93" s="203"/>
      <c r="I93" s="204">
        <f t="shared" si="14"/>
        <v>2024</v>
      </c>
      <c r="J93" s="205"/>
      <c r="K93" s="57">
        <f t="shared" si="15"/>
        <v>356</v>
      </c>
      <c r="L93" s="156"/>
      <c r="M93" s="163">
        <v>0</v>
      </c>
      <c r="N93" s="134"/>
      <c r="O93" s="6"/>
    </row>
    <row r="94" spans="1:22" ht="15" customHeight="1" x14ac:dyDescent="0.35">
      <c r="A94" s="200" t="s">
        <v>17</v>
      </c>
      <c r="B94" s="201"/>
      <c r="C94" s="202">
        <v>186</v>
      </c>
      <c r="D94" s="203"/>
      <c r="E94" s="203">
        <v>128</v>
      </c>
      <c r="F94" s="203"/>
      <c r="G94" s="204">
        <f t="shared" si="13"/>
        <v>80</v>
      </c>
      <c r="H94" s="203"/>
      <c r="I94" s="204">
        <f t="shared" si="14"/>
        <v>4927</v>
      </c>
      <c r="J94" s="205"/>
      <c r="K94" s="57">
        <f t="shared" si="15"/>
        <v>966</v>
      </c>
      <c r="L94" s="156"/>
      <c r="M94" s="163">
        <v>0</v>
      </c>
      <c r="N94" s="156"/>
      <c r="O94" s="6"/>
    </row>
    <row r="95" spans="1:22" ht="15" customHeight="1" x14ac:dyDescent="0.35">
      <c r="A95" s="200" t="s">
        <v>18</v>
      </c>
      <c r="B95" s="201"/>
      <c r="C95" s="202">
        <v>244</v>
      </c>
      <c r="D95" s="203"/>
      <c r="E95" s="203">
        <v>149</v>
      </c>
      <c r="F95" s="203"/>
      <c r="G95" s="204">
        <f t="shared" si="13"/>
        <v>145</v>
      </c>
      <c r="H95" s="203"/>
      <c r="I95" s="204">
        <f t="shared" si="14"/>
        <v>6037</v>
      </c>
      <c r="J95" s="205"/>
      <c r="K95" s="57">
        <f t="shared" si="15"/>
        <v>723</v>
      </c>
      <c r="L95" s="156"/>
      <c r="M95" s="163">
        <v>0</v>
      </c>
      <c r="N95" s="134"/>
      <c r="O95" s="6"/>
    </row>
    <row r="96" spans="1:22" ht="15" customHeight="1" x14ac:dyDescent="0.35">
      <c r="A96" s="200" t="s">
        <v>19</v>
      </c>
      <c r="B96" s="201"/>
      <c r="C96" s="202">
        <v>229</v>
      </c>
      <c r="D96" s="203"/>
      <c r="E96" s="203">
        <v>199</v>
      </c>
      <c r="F96" s="203"/>
      <c r="G96" s="204">
        <f>J26</f>
        <v>201</v>
      </c>
      <c r="H96" s="203"/>
      <c r="I96" s="204">
        <f t="shared" si="14"/>
        <v>12669</v>
      </c>
      <c r="J96" s="205"/>
      <c r="K96" s="57">
        <f t="shared" si="15"/>
        <v>1944</v>
      </c>
      <c r="L96" s="156"/>
      <c r="M96" s="163">
        <v>1</v>
      </c>
      <c r="N96" s="134"/>
      <c r="O96" s="6"/>
    </row>
    <row r="97" spans="1:16" ht="15" customHeight="1" x14ac:dyDescent="0.35">
      <c r="A97" s="200" t="s">
        <v>20</v>
      </c>
      <c r="B97" s="201"/>
      <c r="C97" s="202">
        <v>101</v>
      </c>
      <c r="D97" s="203"/>
      <c r="E97" s="203">
        <v>67</v>
      </c>
      <c r="F97" s="203"/>
      <c r="G97" s="204">
        <f t="shared" si="13"/>
        <v>54</v>
      </c>
      <c r="H97" s="203"/>
      <c r="I97" s="204">
        <f t="shared" si="14"/>
        <v>3199</v>
      </c>
      <c r="J97" s="205"/>
      <c r="K97" s="57">
        <f t="shared" si="15"/>
        <v>205</v>
      </c>
      <c r="L97" s="156"/>
      <c r="M97" s="165">
        <v>0</v>
      </c>
      <c r="N97" s="72"/>
      <c r="O97" s="134"/>
      <c r="P97" s="6"/>
    </row>
    <row r="98" spans="1:16" ht="15" customHeight="1" x14ac:dyDescent="0.35">
      <c r="A98" s="200" t="s">
        <v>21</v>
      </c>
      <c r="B98" s="201"/>
      <c r="C98" s="208">
        <v>216</v>
      </c>
      <c r="D98" s="209"/>
      <c r="E98" s="209">
        <v>108</v>
      </c>
      <c r="F98" s="209"/>
      <c r="G98" s="204">
        <f t="shared" si="13"/>
        <v>134</v>
      </c>
      <c r="H98" s="203"/>
      <c r="I98" s="204">
        <f t="shared" si="14"/>
        <v>6591</v>
      </c>
      <c r="J98" s="205"/>
      <c r="K98" s="57">
        <f t="shared" si="15"/>
        <v>84</v>
      </c>
      <c r="L98" s="156"/>
      <c r="M98" s="163">
        <v>0</v>
      </c>
      <c r="N98" s="134"/>
      <c r="O98" s="6"/>
    </row>
    <row r="99" spans="1:16" ht="15" customHeight="1" x14ac:dyDescent="0.35">
      <c r="A99" s="200" t="s">
        <v>22</v>
      </c>
      <c r="B99" s="201"/>
      <c r="C99" s="208">
        <v>183</v>
      </c>
      <c r="D99" s="209"/>
      <c r="E99" s="209">
        <v>88</v>
      </c>
      <c r="F99" s="209"/>
      <c r="G99" s="204">
        <f t="shared" si="13"/>
        <v>50</v>
      </c>
      <c r="H99" s="203"/>
      <c r="I99" s="204">
        <f t="shared" si="14"/>
        <v>2199</v>
      </c>
      <c r="J99" s="205"/>
      <c r="K99" s="57">
        <f t="shared" si="15"/>
        <v>271</v>
      </c>
      <c r="L99" s="156"/>
      <c r="M99" s="163">
        <v>0</v>
      </c>
      <c r="N99" s="134"/>
      <c r="O99" s="6"/>
    </row>
    <row r="100" spans="1:16" ht="15" customHeight="1" x14ac:dyDescent="0.35">
      <c r="A100" s="200" t="s">
        <v>23</v>
      </c>
      <c r="B100" s="201"/>
      <c r="C100" s="208">
        <v>145</v>
      </c>
      <c r="D100" s="209"/>
      <c r="E100" s="209">
        <v>121</v>
      </c>
      <c r="F100" s="209"/>
      <c r="G100" s="204">
        <f t="shared" si="13"/>
        <v>135</v>
      </c>
      <c r="H100" s="203"/>
      <c r="I100" s="204">
        <f t="shared" si="14"/>
        <v>5726</v>
      </c>
      <c r="J100" s="205"/>
      <c r="K100" s="57">
        <f t="shared" si="15"/>
        <v>2610</v>
      </c>
      <c r="L100" s="156"/>
      <c r="M100" s="163">
        <v>0</v>
      </c>
      <c r="N100" s="134"/>
      <c r="O100" s="6"/>
    </row>
    <row r="101" spans="1:16" ht="15" customHeight="1" x14ac:dyDescent="0.35">
      <c r="A101" s="200" t="s">
        <v>66</v>
      </c>
      <c r="B101" s="201"/>
      <c r="C101" s="208">
        <v>23</v>
      </c>
      <c r="D101" s="209"/>
      <c r="E101" s="209">
        <v>23</v>
      </c>
      <c r="F101" s="209"/>
      <c r="G101" s="204">
        <f t="shared" si="13"/>
        <v>119</v>
      </c>
      <c r="H101" s="203"/>
      <c r="I101" s="204">
        <f t="shared" si="14"/>
        <v>5922</v>
      </c>
      <c r="J101" s="205"/>
      <c r="K101" s="57">
        <f t="shared" si="15"/>
        <v>1276</v>
      </c>
      <c r="L101" s="156"/>
      <c r="M101" s="163">
        <v>1</v>
      </c>
      <c r="N101" s="134"/>
      <c r="O101" s="6"/>
    </row>
    <row r="102" spans="1:16" ht="15" customHeight="1" x14ac:dyDescent="0.35">
      <c r="A102" s="200" t="s">
        <v>28</v>
      </c>
      <c r="B102" s="201"/>
      <c r="C102" s="210" t="s">
        <v>52</v>
      </c>
      <c r="D102" s="203"/>
      <c r="E102" s="204" t="s">
        <v>52</v>
      </c>
      <c r="F102" s="203"/>
      <c r="G102" s="204" t="s">
        <v>52</v>
      </c>
      <c r="H102" s="203"/>
      <c r="I102" s="204" t="s">
        <v>52</v>
      </c>
      <c r="J102" s="205"/>
      <c r="K102" s="57">
        <f t="shared" si="15"/>
        <v>349</v>
      </c>
      <c r="L102" s="156"/>
      <c r="M102" s="163" t="s">
        <v>52</v>
      </c>
      <c r="N102" s="134"/>
      <c r="O102" s="6"/>
    </row>
    <row r="103" spans="1:16" ht="15" customHeight="1" thickBot="1" x14ac:dyDescent="0.4">
      <c r="A103" s="211"/>
      <c r="B103" s="212"/>
      <c r="C103" s="213"/>
      <c r="D103" s="214"/>
      <c r="E103" s="214"/>
      <c r="F103" s="214"/>
      <c r="G103" s="214"/>
      <c r="H103" s="214"/>
      <c r="I103" s="215"/>
      <c r="J103" s="216"/>
      <c r="K103" s="96"/>
      <c r="L103" s="156"/>
      <c r="M103" s="173"/>
      <c r="N103" s="134"/>
      <c r="O103" s="134"/>
    </row>
    <row r="104" spans="1:16" ht="15" thickBot="1" x14ac:dyDescent="0.4">
      <c r="A104" s="217" t="s">
        <v>44</v>
      </c>
      <c r="B104" s="218"/>
      <c r="C104" s="219">
        <f>SUM(C82:C103)</f>
        <v>2695</v>
      </c>
      <c r="D104" s="220"/>
      <c r="E104" s="220">
        <f>SUM(E82:E103)</f>
        <v>1844</v>
      </c>
      <c r="F104" s="220"/>
      <c r="G104" s="220">
        <f>SUM(G82:G103)</f>
        <v>1976</v>
      </c>
      <c r="H104" s="220"/>
      <c r="I104" s="221">
        <f>SUM(I82:I103)</f>
        <v>120363</v>
      </c>
      <c r="J104" s="222"/>
      <c r="K104" s="101">
        <f>SUM(K82:K103)</f>
        <v>16034</v>
      </c>
      <c r="L104" s="156"/>
      <c r="M104" s="101">
        <f>SUM(M82:M103)</f>
        <v>10</v>
      </c>
      <c r="N104" s="134"/>
      <c r="O104" s="134"/>
    </row>
    <row r="105" spans="1:16" x14ac:dyDescent="0.35">
      <c r="A105" s="5"/>
      <c r="B105" s="134"/>
      <c r="C105" s="134"/>
      <c r="D105" s="134"/>
      <c r="E105" s="134"/>
      <c r="F105" s="134"/>
      <c r="G105" s="134"/>
      <c r="H105" s="134"/>
      <c r="I105" s="134"/>
      <c r="L105" s="223"/>
      <c r="M105" s="223"/>
      <c r="N105" s="172"/>
      <c r="O105" s="172"/>
    </row>
    <row r="106" spans="1:16" x14ac:dyDescent="0.35">
      <c r="A106" s="5"/>
      <c r="B106" s="134"/>
      <c r="C106" s="134"/>
      <c r="D106" s="134"/>
      <c r="E106" s="134"/>
      <c r="F106" s="134"/>
      <c r="G106" s="134"/>
      <c r="H106" s="134"/>
      <c r="I106" s="134"/>
      <c r="L106" s="6"/>
      <c r="M106" s="72"/>
      <c r="N106" s="5"/>
      <c r="O106" s="5"/>
    </row>
    <row r="107" spans="1:16" x14ac:dyDescent="0.35">
      <c r="A107" s="5"/>
      <c r="B107" s="134"/>
      <c r="C107" s="134"/>
      <c r="D107" s="134"/>
      <c r="E107" s="134"/>
      <c r="F107" s="134"/>
      <c r="G107" s="134"/>
      <c r="H107" s="134"/>
      <c r="I107" s="134"/>
      <c r="L107" s="6"/>
      <c r="M107" s="6"/>
      <c r="N107" s="5"/>
      <c r="O107" s="5"/>
    </row>
    <row r="108" spans="1:16" x14ac:dyDescent="0.35">
      <c r="A108" s="5"/>
      <c r="B108" s="134"/>
      <c r="C108" s="134"/>
      <c r="D108" s="134"/>
      <c r="E108" s="134"/>
      <c r="F108" s="134"/>
      <c r="G108" s="134"/>
      <c r="H108" s="134"/>
      <c r="I108" s="134"/>
    </row>
    <row r="109" spans="1:16" x14ac:dyDescent="0.35">
      <c r="A109" s="22"/>
      <c r="B109" s="172"/>
      <c r="C109" s="172"/>
      <c r="D109" s="172"/>
      <c r="E109" s="172"/>
      <c r="F109" s="172"/>
      <c r="G109" s="172"/>
      <c r="H109" s="172"/>
      <c r="I109" s="172"/>
    </row>
  </sheetData>
  <mergeCells count="136">
    <mergeCell ref="I81:J81"/>
    <mergeCell ref="I82:J82"/>
    <mergeCell ref="I83:J83"/>
    <mergeCell ref="I84:J84"/>
    <mergeCell ref="A36:G36"/>
    <mergeCell ref="M45:O46"/>
    <mergeCell ref="A81:B81"/>
    <mergeCell ref="A82:B82"/>
    <mergeCell ref="A83:B83"/>
    <mergeCell ref="A84:B84"/>
    <mergeCell ref="E81:F81"/>
    <mergeCell ref="E82:F82"/>
    <mergeCell ref="E83:F83"/>
    <mergeCell ref="E84:F84"/>
    <mergeCell ref="G81:H81"/>
    <mergeCell ref="G82:H82"/>
    <mergeCell ref="G83:H83"/>
    <mergeCell ref="G84:H84"/>
    <mergeCell ref="A104:B104"/>
    <mergeCell ref="C89:D89"/>
    <mergeCell ref="C90:D90"/>
    <mergeCell ref="A98:B98"/>
    <mergeCell ref="A99:B99"/>
    <mergeCell ref="C97:D97"/>
    <mergeCell ref="C98:D98"/>
    <mergeCell ref="C99:D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C104:D104"/>
    <mergeCell ref="A89:B89"/>
    <mergeCell ref="E104:F104"/>
    <mergeCell ref="G92:H92"/>
    <mergeCell ref="G93:H93"/>
    <mergeCell ref="G94:H94"/>
    <mergeCell ref="G95:H95"/>
    <mergeCell ref="G96:H96"/>
    <mergeCell ref="E96:F96"/>
    <mergeCell ref="E97:F97"/>
    <mergeCell ref="C100:D100"/>
    <mergeCell ref="C101:D101"/>
    <mergeCell ref="E98:F98"/>
    <mergeCell ref="G104:H104"/>
    <mergeCell ref="E100:F100"/>
    <mergeCell ref="G100:H100"/>
    <mergeCell ref="G98:H98"/>
    <mergeCell ref="E101:F101"/>
    <mergeCell ref="E93:F93"/>
    <mergeCell ref="E94:F94"/>
    <mergeCell ref="C102:D102"/>
    <mergeCell ref="C103:D103"/>
    <mergeCell ref="C92:D92"/>
    <mergeCell ref="C93:D93"/>
    <mergeCell ref="C96:D96"/>
    <mergeCell ref="I104:J104"/>
    <mergeCell ref="I98:J98"/>
    <mergeCell ref="I99:J99"/>
    <mergeCell ref="I100:J100"/>
    <mergeCell ref="A87:B87"/>
    <mergeCell ref="A88:B88"/>
    <mergeCell ref="C88:D88"/>
    <mergeCell ref="E99:F99"/>
    <mergeCell ref="C94:D94"/>
    <mergeCell ref="C95:D95"/>
    <mergeCell ref="A90:B90"/>
    <mergeCell ref="A91:B91"/>
    <mergeCell ref="C91:D91"/>
    <mergeCell ref="E95:F95"/>
    <mergeCell ref="I103:J103"/>
    <mergeCell ref="G103:H103"/>
    <mergeCell ref="G101:H101"/>
    <mergeCell ref="E103:F103"/>
    <mergeCell ref="I92:J92"/>
    <mergeCell ref="I93:J93"/>
    <mergeCell ref="I94:J94"/>
    <mergeCell ref="I95:J95"/>
    <mergeCell ref="E102:F102"/>
    <mergeCell ref="G99:H99"/>
    <mergeCell ref="E85:F85"/>
    <mergeCell ref="E86:F86"/>
    <mergeCell ref="E87:F87"/>
    <mergeCell ref="E88:F88"/>
    <mergeCell ref="E89:F89"/>
    <mergeCell ref="E90:F90"/>
    <mergeCell ref="G91:H91"/>
    <mergeCell ref="G86:H86"/>
    <mergeCell ref="E92:F92"/>
    <mergeCell ref="G85:H85"/>
    <mergeCell ref="G90:H90"/>
    <mergeCell ref="E91:F91"/>
    <mergeCell ref="I101:J101"/>
    <mergeCell ref="I86:J86"/>
    <mergeCell ref="I87:J87"/>
    <mergeCell ref="I88:J88"/>
    <mergeCell ref="I89:J89"/>
    <mergeCell ref="G102:H102"/>
    <mergeCell ref="I90:J90"/>
    <mergeCell ref="I91:J91"/>
    <mergeCell ref="I85:J85"/>
    <mergeCell ref="G89:H89"/>
    <mergeCell ref="I96:J96"/>
    <mergeCell ref="I97:J97"/>
    <mergeCell ref="G87:H87"/>
    <mergeCell ref="G88:H88"/>
    <mergeCell ref="G97:H97"/>
    <mergeCell ref="I102:J102"/>
    <mergeCell ref="A3:P3"/>
    <mergeCell ref="M48:M50"/>
    <mergeCell ref="N48:N50"/>
    <mergeCell ref="O48:O50"/>
    <mergeCell ref="M6:P8"/>
    <mergeCell ref="P9:P11"/>
    <mergeCell ref="K48:K50"/>
    <mergeCell ref="H45:K45"/>
    <mergeCell ref="H46:K46"/>
    <mergeCell ref="B6:I6"/>
    <mergeCell ref="H8:I8"/>
    <mergeCell ref="F8:G8"/>
    <mergeCell ref="J6:K7"/>
    <mergeCell ref="C47:E47"/>
    <mergeCell ref="C86:D86"/>
    <mergeCell ref="C87:D87"/>
    <mergeCell ref="A86:B86"/>
    <mergeCell ref="C81:D81"/>
    <mergeCell ref="C82:D82"/>
    <mergeCell ref="C83:D83"/>
    <mergeCell ref="C84:D84"/>
    <mergeCell ref="C85:D85"/>
    <mergeCell ref="A85:B85"/>
  </mergeCells>
  <phoneticPr fontId="2" type="noConversion"/>
  <pageMargins left="0.75" right="0.75" top="1" bottom="1" header="0.5" footer="0.5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szerv, önk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2019-02-14T16:53:04Z</cp:lastPrinted>
  <dcterms:created xsi:type="dcterms:W3CDTF">2007-01-11T11:41:29Z</dcterms:created>
  <dcterms:modified xsi:type="dcterms:W3CDTF">2019-06-04T06:45:12Z</dcterms:modified>
</cp:coreProperties>
</file>